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IMA工作\2022年第三期\排版\Denim Products B\Denim Products B\"/>
    </mc:Choice>
  </mc:AlternateContent>
  <bookViews>
    <workbookView xWindow="0" yWindow="0" windowWidth="21840" windowHeight="11400" tabRatio="921"/>
  </bookViews>
  <sheets>
    <sheet name="预算数据" sheetId="1" r:id="rId1"/>
    <sheet name="实际数据" sheetId="2" r:id="rId2"/>
    <sheet name="销售成本计算" sheetId="6" r:id="rId3"/>
    <sheet name="利润表" sheetId="4" r:id="rId4"/>
    <sheet name="差异计算" sheetId="5" r:id="rId5"/>
    <sheet name="试算" sheetId="3" r:id="rId6"/>
    <sheet name="瀑布图" sheetId="8" r:id="rId7"/>
    <sheet name="透视图-销售额" sheetId="22" r:id="rId8"/>
    <sheet name="透视图-直接材料" sheetId="18" r:id="rId9"/>
    <sheet name="透视图-直接人工" sheetId="19" r:id="rId10"/>
    <sheet name="透视图-间接费用" sheetId="20" r:id="rId11"/>
    <sheet name="透视图-销售与管理费用" sheetId="21" r:id="rId12"/>
    <sheet name="差异数据" sheetId="24" r:id="rId13"/>
  </sheets>
  <externalReferences>
    <externalReference r:id="rId14"/>
  </externalReferences>
  <calcPr calcId="152511"/>
  <pivotCaches>
    <pivotCache cacheId="0" r:id="rId15"/>
  </pivotCaches>
</workbook>
</file>

<file path=xl/calcChain.xml><?xml version="1.0" encoding="utf-8"?>
<calcChain xmlns="http://schemas.openxmlformats.org/spreadsheetml/2006/main">
  <c r="B88" i="5" l="1"/>
  <c r="B87" i="5"/>
  <c r="G49" i="24" l="1"/>
  <c r="G48" i="24"/>
  <c r="G47" i="24"/>
  <c r="C3" i="21" s="1"/>
  <c r="G46" i="24"/>
  <c r="G45" i="24"/>
  <c r="G44" i="24"/>
  <c r="C4" i="20" s="1"/>
  <c r="G43" i="24"/>
  <c r="G42" i="24"/>
  <c r="G41" i="24"/>
  <c r="G40" i="24"/>
  <c r="D16" i="19" s="1"/>
  <c r="G39" i="24"/>
  <c r="G38" i="24"/>
  <c r="D14" i="19" s="1"/>
  <c r="G37" i="24"/>
  <c r="G36" i="24"/>
  <c r="G35" i="24"/>
  <c r="G34" i="24"/>
  <c r="G33" i="24"/>
  <c r="G32" i="24"/>
  <c r="G31" i="24"/>
  <c r="G30" i="24"/>
  <c r="G29" i="24"/>
  <c r="G28" i="24"/>
  <c r="D4" i="19" s="1"/>
  <c r="G27" i="24"/>
  <c r="G26" i="24"/>
  <c r="D18" i="18" s="1"/>
  <c r="G25" i="24"/>
  <c r="G24" i="24"/>
  <c r="G23" i="24"/>
  <c r="G22" i="24"/>
  <c r="G21" i="24"/>
  <c r="G20" i="24"/>
  <c r="G19" i="24"/>
  <c r="G18" i="24"/>
  <c r="G17" i="24"/>
  <c r="G16" i="24"/>
  <c r="D8" i="18" s="1"/>
  <c r="G15" i="24"/>
  <c r="G14" i="24"/>
  <c r="D6" i="18" s="1"/>
  <c r="G13" i="24"/>
  <c r="G12" i="24"/>
  <c r="G11" i="24"/>
  <c r="G10" i="24"/>
  <c r="G9" i="24"/>
  <c r="G8" i="24"/>
  <c r="G7" i="24"/>
  <c r="G6" i="24"/>
  <c r="G5" i="24"/>
  <c r="G4" i="24"/>
  <c r="D5" i="22" s="1"/>
  <c r="G3" i="24"/>
  <c r="G2" i="24"/>
  <c r="D3" i="22" s="1"/>
  <c r="C5" i="21"/>
  <c r="C4" i="21"/>
  <c r="C6" i="20"/>
  <c r="C5" i="20"/>
  <c r="C3" i="20"/>
  <c r="D18" i="19"/>
  <c r="D17" i="19"/>
  <c r="D15" i="19"/>
  <c r="D13" i="19"/>
  <c r="D12" i="19"/>
  <c r="D11" i="19"/>
  <c r="D10" i="19"/>
  <c r="D9" i="19"/>
  <c r="D8" i="19"/>
  <c r="D7" i="19"/>
  <c r="D6" i="19"/>
  <c r="D5" i="19"/>
  <c r="D3" i="19"/>
  <c r="D17" i="18"/>
  <c r="D16" i="18"/>
  <c r="D15" i="18"/>
  <c r="D14" i="18"/>
  <c r="D13" i="18"/>
  <c r="D12" i="18"/>
  <c r="D11" i="18"/>
  <c r="D10" i="18"/>
  <c r="D9" i="18"/>
  <c r="D7" i="18"/>
  <c r="D5" i="18"/>
  <c r="D4" i="18"/>
  <c r="D3" i="18"/>
  <c r="D11" i="22"/>
  <c r="D10" i="22"/>
  <c r="D9" i="22"/>
  <c r="D8" i="22"/>
  <c r="D7" i="22"/>
  <c r="D6" i="22"/>
  <c r="D4" i="22"/>
  <c r="B9" i="8"/>
  <c r="B8" i="8"/>
  <c r="B7" i="8"/>
  <c r="B6" i="8"/>
  <c r="B5" i="8"/>
  <c r="B4" i="8"/>
  <c r="B3" i="8"/>
  <c r="B2" i="8"/>
  <c r="B1" i="8"/>
  <c r="B120" i="5"/>
  <c r="B119" i="5"/>
  <c r="B118" i="5"/>
  <c r="B110" i="5"/>
  <c r="B109" i="5"/>
  <c r="B108" i="5"/>
  <c r="B52" i="5"/>
  <c r="B61" i="5" s="1"/>
  <c r="B51" i="5"/>
  <c r="B60" i="5" s="1"/>
  <c r="B50" i="5"/>
  <c r="B59" i="5" s="1"/>
  <c r="B49" i="5"/>
  <c r="B58" i="5" s="1"/>
  <c r="B34" i="5"/>
  <c r="B43" i="5" s="1"/>
  <c r="B33" i="5"/>
  <c r="B42" i="5" s="1"/>
  <c r="B32" i="5"/>
  <c r="B41" i="5" s="1"/>
  <c r="B31" i="5"/>
  <c r="B40" i="5" s="1"/>
  <c r="F19" i="6"/>
  <c r="F18" i="6"/>
  <c r="F17" i="6"/>
  <c r="F16" i="6"/>
  <c r="E32" i="2"/>
  <c r="F32" i="2" s="1"/>
  <c r="A32" i="2"/>
  <c r="E31" i="2"/>
  <c r="F31" i="2" s="1"/>
  <c r="A31" i="2"/>
  <c r="E30" i="2"/>
  <c r="F30" i="2" s="1"/>
  <c r="A30" i="2"/>
  <c r="E26" i="2"/>
  <c r="F26" i="2" s="1"/>
  <c r="A26" i="2"/>
  <c r="E25" i="2"/>
  <c r="F25" i="2" s="1"/>
  <c r="A25" i="2"/>
  <c r="E24" i="2"/>
  <c r="F24" i="2" s="1"/>
  <c r="A24" i="2"/>
  <c r="F23" i="2"/>
  <c r="E23" i="2"/>
  <c r="A23" i="2"/>
  <c r="I39" i="1"/>
  <c r="I38" i="1"/>
  <c r="I37" i="1"/>
  <c r="E32" i="1"/>
  <c r="A32" i="1"/>
  <c r="F10" i="6" s="1"/>
  <c r="E31" i="1"/>
  <c r="A31" i="1"/>
  <c r="F9" i="6" s="1"/>
  <c r="E30" i="1"/>
  <c r="A30" i="1"/>
  <c r="F8" i="6" s="1"/>
  <c r="A26" i="1"/>
  <c r="A25" i="1"/>
  <c r="A24" i="1"/>
  <c r="A23" i="1"/>
</calcChain>
</file>

<file path=xl/sharedStrings.xml><?xml version="1.0" encoding="utf-8"?>
<sst xmlns="http://schemas.openxmlformats.org/spreadsheetml/2006/main" count="932" uniqueCount="507">
  <si>
    <t>BBJ:</t>
  </si>
  <si>
    <t>BBJ</t>
  </si>
  <si>
    <t>EBJ</t>
  </si>
  <si>
    <t>JBJ</t>
  </si>
  <si>
    <t>EBJ:</t>
  </si>
  <si>
    <t>JBJ:</t>
  </si>
  <si>
    <t xml:space="preserve">EBJ </t>
  </si>
  <si>
    <t>(A)</t>
  </si>
  <si>
    <t>(B)</t>
  </si>
  <si>
    <t xml:space="preserve">(C) </t>
  </si>
  <si>
    <t>(A) - (B)</t>
  </si>
  <si>
    <t>(B) - (C)</t>
  </si>
  <si>
    <t>(A) - (C)</t>
  </si>
  <si>
    <t>(a)</t>
  </si>
  <si>
    <t>(b)</t>
  </si>
  <si>
    <t>(c )</t>
  </si>
  <si>
    <t>(d)</t>
  </si>
  <si>
    <t>(e)</t>
  </si>
  <si>
    <t xml:space="preserve"> </t>
  </si>
  <si>
    <t>Total总额</t>
  </si>
  <si>
    <t>行标签</t>
  </si>
  <si>
    <t>总计</t>
  </si>
  <si>
    <t>列标签</t>
  </si>
  <si>
    <t>销售信息</t>
    <phoneticPr fontId="2" type="noConversion"/>
  </si>
  <si>
    <t>拉链、铆钉（套）</t>
    <phoneticPr fontId="2" type="noConversion"/>
  </si>
  <si>
    <t>直接人工（每件）:</t>
    <phoneticPr fontId="2" type="noConversion"/>
  </si>
  <si>
    <t>机器工时：分钟</t>
    <phoneticPr fontId="2" type="noConversion"/>
  </si>
  <si>
    <t>组装分钟数</t>
    <phoneticPr fontId="2" type="noConversion"/>
  </si>
  <si>
    <t>每尺</t>
    <phoneticPr fontId="2" type="noConversion"/>
  </si>
  <si>
    <t>每套</t>
    <phoneticPr fontId="2" type="noConversion"/>
  </si>
  <si>
    <t>变动间接费用：</t>
    <phoneticPr fontId="2" type="noConversion"/>
  </si>
  <si>
    <t>固定间接费用：</t>
    <phoneticPr fontId="2" type="noConversion"/>
  </si>
  <si>
    <t>RAD</t>
    <phoneticPr fontId="2" type="noConversion"/>
  </si>
  <si>
    <t>员工工资和福利费</t>
    <phoneticPr fontId="2" type="noConversion"/>
  </si>
  <si>
    <t>退回、折让和折扣</t>
  </si>
  <si>
    <t>原材料库存</t>
    <phoneticPr fontId="2" type="noConversion"/>
  </si>
  <si>
    <t>产成品库存</t>
    <phoneticPr fontId="2" type="noConversion"/>
  </si>
  <si>
    <t>销售成本计算的详细过程（边际贡献法格式）</t>
    <phoneticPr fontId="2" type="noConversion"/>
  </si>
  <si>
    <t>总预算</t>
    <phoneticPr fontId="2" type="noConversion"/>
  </si>
  <si>
    <t>弹性预算</t>
    <phoneticPr fontId="2" type="noConversion"/>
  </si>
  <si>
    <t>实际结果</t>
    <phoneticPr fontId="2" type="noConversion"/>
  </si>
  <si>
    <t>销售成本计算的详细过程（毛利法格式）</t>
    <phoneticPr fontId="2" type="noConversion"/>
  </si>
  <si>
    <t>存货账户中固定间接费用的变动</t>
    <phoneticPr fontId="2" type="noConversion"/>
  </si>
  <si>
    <t>有助于在边际贡献法和毛利法格式下进行利润的试算)</t>
    <phoneticPr fontId="2" type="noConversion"/>
  </si>
  <si>
    <t>期末产成品账户中包含的固定间接费用</t>
    <phoneticPr fontId="2" type="noConversion"/>
  </si>
  <si>
    <t>预算单位产品的成本</t>
    <phoneticPr fontId="2" type="noConversion"/>
  </si>
  <si>
    <t>预算单位产品的直接材料</t>
    <phoneticPr fontId="2" type="noConversion"/>
  </si>
  <si>
    <t>预算单位产品的直接人工</t>
    <phoneticPr fontId="2" type="noConversion"/>
  </si>
  <si>
    <t>预算单位产品的变动间接费用</t>
    <phoneticPr fontId="2" type="noConversion"/>
  </si>
  <si>
    <t>预算单位产品的变动生产成本</t>
    <phoneticPr fontId="2" type="noConversion"/>
  </si>
  <si>
    <t>实际直接人工总成本（实际生产量*每件产品的实际工时*每小时实际费率）</t>
    <phoneticPr fontId="2" type="noConversion"/>
  </si>
  <si>
    <t>BBJ耗费的实际工时</t>
    <phoneticPr fontId="2" type="noConversion"/>
  </si>
  <si>
    <t>EBJ耗费的实际工时</t>
    <phoneticPr fontId="2" type="noConversion"/>
  </si>
  <si>
    <t>实际总工时</t>
    <phoneticPr fontId="2" type="noConversion"/>
  </si>
  <si>
    <t>实际直接人工成本总额</t>
    <phoneticPr fontId="2" type="noConversion"/>
  </si>
  <si>
    <t>合计</t>
    <phoneticPr fontId="2" type="noConversion"/>
  </si>
  <si>
    <t>2. 由于牛仔服饰公司采用的是标准成本法，因此期初和期末产成品账户都是标准成本。</t>
    <phoneticPr fontId="2" type="noConversion"/>
  </si>
  <si>
    <t>3.毛利法（边际贡献法）格式下产成品的单位成本应该包括（排除）固定间接费用</t>
    <phoneticPr fontId="2" type="noConversion"/>
  </si>
  <si>
    <t>5.弹性预算列中的生产成本和销售成本应根据实际生产和销售量与标准单位成本计算。</t>
    <phoneticPr fontId="2" type="noConversion"/>
  </si>
  <si>
    <t>完成后请隐藏这些列。</t>
    <phoneticPr fontId="2" type="noConversion"/>
  </si>
  <si>
    <t>边际贡献法利润表</t>
    <phoneticPr fontId="2" type="noConversion"/>
  </si>
  <si>
    <t>变动销售与管理费用</t>
    <phoneticPr fontId="2" type="noConversion"/>
  </si>
  <si>
    <t>边际贡献</t>
    <phoneticPr fontId="2" type="noConversion"/>
  </si>
  <si>
    <t>毛利</t>
    <phoneticPr fontId="2" type="noConversion"/>
  </si>
  <si>
    <t>生产量差异</t>
    <phoneticPr fontId="2" type="noConversion"/>
  </si>
  <si>
    <t>存货中固定间接费用的变动</t>
    <phoneticPr fontId="2" type="noConversion"/>
  </si>
  <si>
    <t>试算检验</t>
    <phoneticPr fontId="2" type="noConversion"/>
  </si>
  <si>
    <t>边际贡献法格式和毛利法格式下利润的试算调整</t>
  </si>
  <si>
    <t>预算销售量（件）</t>
    <phoneticPr fontId="2" type="noConversion"/>
  </si>
  <si>
    <t>销售组合差异</t>
    <phoneticPr fontId="2" type="noConversion"/>
  </si>
  <si>
    <t>销售数量差异</t>
    <phoneticPr fontId="2" type="noConversion"/>
  </si>
  <si>
    <t>销售价格差异</t>
    <phoneticPr fontId="2" type="noConversion"/>
  </si>
  <si>
    <t>采购价格差异</t>
    <phoneticPr fontId="2" type="noConversion"/>
  </si>
  <si>
    <t>材料效率差异</t>
    <phoneticPr fontId="2" type="noConversion"/>
  </si>
  <si>
    <t>人工费率差异</t>
    <phoneticPr fontId="2" type="noConversion"/>
  </si>
  <si>
    <t>人工效率差异</t>
    <phoneticPr fontId="2" type="noConversion"/>
  </si>
  <si>
    <t>变动间接费用的效率差异</t>
    <phoneticPr fontId="2" type="noConversion"/>
  </si>
  <si>
    <t>变动间接费用的支出差异</t>
    <phoneticPr fontId="2" type="noConversion"/>
  </si>
  <si>
    <t>固定间接费用的生产量差异</t>
    <phoneticPr fontId="2" type="noConversion"/>
  </si>
  <si>
    <t>固定销售与管理费用支出差异</t>
    <phoneticPr fontId="2" type="noConversion"/>
  </si>
  <si>
    <t>销售差异汇总</t>
    <phoneticPr fontId="2" type="noConversion"/>
  </si>
  <si>
    <t>生产成本差异汇总</t>
    <phoneticPr fontId="2" type="noConversion"/>
  </si>
  <si>
    <t>销售与管理费用差异汇总</t>
    <phoneticPr fontId="2" type="noConversion"/>
  </si>
  <si>
    <t>边际贡献法格式下的固定间接费用的核算</t>
    <phoneticPr fontId="2" type="noConversion"/>
  </si>
  <si>
    <t>固定间接费用在发生时费用化</t>
    <phoneticPr fontId="2" type="noConversion"/>
  </si>
  <si>
    <t>毛利法格式下的固定间接费用的核算</t>
    <phoneticPr fontId="2" type="noConversion"/>
  </si>
  <si>
    <t>生产量差异中包含的固定间接费用</t>
    <phoneticPr fontId="2" type="noConversion"/>
  </si>
  <si>
    <t>固定间接费用支出差异</t>
    <phoneticPr fontId="2" type="noConversion"/>
  </si>
  <si>
    <t>计入存货中的固定间接费用</t>
    <phoneticPr fontId="2" type="noConversion"/>
  </si>
  <si>
    <t>固定间接费用合计</t>
    <phoneticPr fontId="2" type="noConversion"/>
  </si>
  <si>
    <t>注释：边际贡献法格式下的固定间接费用合计数应正好等于毛利法格式下的第三行的数值</t>
    <phoneticPr fontId="2" type="noConversion"/>
  </si>
  <si>
    <t>试算</t>
    <phoneticPr fontId="2" type="noConversion"/>
  </si>
  <si>
    <t>变动生产成本（弹性预算）</t>
    <phoneticPr fontId="2" type="noConversion"/>
  </si>
  <si>
    <t>成本差异总额</t>
    <phoneticPr fontId="2" type="noConversion"/>
  </si>
  <si>
    <t>实际销售组合百分比</t>
    <phoneticPr fontId="2" type="noConversion"/>
  </si>
  <si>
    <t>预算单位产品的边际贡献</t>
    <phoneticPr fontId="2" type="noConversion"/>
  </si>
  <si>
    <t>所有产品预算销售数量</t>
    <phoneticPr fontId="2" type="noConversion"/>
  </si>
  <si>
    <t>销售量差异</t>
    <phoneticPr fontId="2" type="noConversion"/>
  </si>
  <si>
    <t>单位产品的标准价格</t>
    <phoneticPr fontId="2" type="noConversion"/>
  </si>
  <si>
    <t>每小时标准费率</t>
    <phoneticPr fontId="2" type="noConversion"/>
  </si>
  <si>
    <t>实际生产的实际工时</t>
    <phoneticPr fontId="2" type="noConversion"/>
  </si>
  <si>
    <t>组装（小时数）</t>
    <phoneticPr fontId="2" type="noConversion"/>
  </si>
  <si>
    <t>实际成本</t>
    <phoneticPr fontId="2" type="noConversion"/>
  </si>
  <si>
    <t>预算</t>
    <phoneticPr fontId="2" type="noConversion"/>
  </si>
  <si>
    <t>实际</t>
    <phoneticPr fontId="2" type="noConversion"/>
  </si>
  <si>
    <t xml:space="preserve">
根据预算费率和预算销售价格计算得到的成本（弹性预算）</t>
    <phoneticPr fontId="2" type="noConversion"/>
  </si>
  <si>
    <t>根据实际费率和实际销售价格计算得到的成本（实际结果）</t>
    <phoneticPr fontId="2" type="noConversion"/>
  </si>
  <si>
    <t>因费率变动产生的差异</t>
    <phoneticPr fontId="2" type="noConversion"/>
  </si>
  <si>
    <t>固定销售与管理费用差异</t>
    <phoneticPr fontId="2" type="noConversion"/>
  </si>
  <si>
    <t>生产成本（弹性预算）</t>
    <phoneticPr fontId="2" type="noConversion"/>
  </si>
  <si>
    <t>毛利法格式利润表实际结果的一种替代列示方式</t>
    <phoneticPr fontId="2" type="noConversion"/>
  </si>
  <si>
    <t>成本差异之和（见下一个工作表）</t>
    <phoneticPr fontId="2" type="noConversion"/>
  </si>
  <si>
    <t>边际贡献法格式下弹性预算所报告的利润</t>
    <phoneticPr fontId="2" type="noConversion"/>
  </si>
  <si>
    <t>毛利法格式下弹性预算所报告的利润</t>
    <phoneticPr fontId="2" type="noConversion"/>
  </si>
  <si>
    <t>总预算和弹性预算利润的另一种试算方法（毛利法格式）</t>
    <phoneticPr fontId="2" type="noConversion"/>
  </si>
  <si>
    <t>主表</t>
    <phoneticPr fontId="2" type="noConversion"/>
  </si>
  <si>
    <t>固定生产成本差异</t>
    <phoneticPr fontId="2" type="noConversion"/>
  </si>
  <si>
    <t>销售与管理费用差异</t>
    <phoneticPr fontId="2" type="noConversion"/>
  </si>
  <si>
    <t>存货中固定间接费用的变动（实际-预算）</t>
    <phoneticPr fontId="2" type="noConversion"/>
  </si>
  <si>
    <t>材料差异</t>
    <phoneticPr fontId="2" type="noConversion"/>
  </si>
  <si>
    <t>销售组合差异</t>
  </si>
  <si>
    <t>销售量差异</t>
  </si>
  <si>
    <t>销售价格差异</t>
  </si>
  <si>
    <t>销售数量差异</t>
  </si>
  <si>
    <t>直接材料差异</t>
    <phoneticPr fontId="2" type="noConversion"/>
  </si>
  <si>
    <t>牛仔布</t>
    <phoneticPr fontId="2" type="noConversion"/>
  </si>
  <si>
    <t>拉链</t>
    <phoneticPr fontId="2" type="noConversion"/>
  </si>
  <si>
    <t>针线</t>
    <phoneticPr fontId="2" type="noConversion"/>
  </si>
  <si>
    <t>亮片饰物</t>
    <phoneticPr fontId="2" type="noConversion"/>
  </si>
  <si>
    <t>价格差异</t>
  </si>
  <si>
    <t>效率差异</t>
  </si>
  <si>
    <t>求和项:值</t>
  </si>
  <si>
    <t>费率差异</t>
    <phoneticPr fontId="2" type="noConversion"/>
  </si>
  <si>
    <t>效率差异</t>
    <phoneticPr fontId="2" type="noConversion"/>
  </si>
  <si>
    <t>差异水平1</t>
    <phoneticPr fontId="2" type="noConversion"/>
  </si>
  <si>
    <t>注释：如果你选择使用Tableau绘制差异图表而非使用Excel，那么可以将这些数据上传到Tableau 。</t>
    <phoneticPr fontId="2" type="noConversion"/>
  </si>
  <si>
    <t>销售</t>
  </si>
  <si>
    <t>直接材料</t>
  </si>
  <si>
    <t>直接人工</t>
  </si>
  <si>
    <t>间接费用</t>
  </si>
  <si>
    <t>销售与管理费用</t>
  </si>
  <si>
    <t>在上传数据之前，请删除这条注释。</t>
  </si>
  <si>
    <t>生产信息：</t>
    <phoneticPr fontId="2" type="noConversion"/>
  </si>
  <si>
    <t>产品详情:</t>
    <phoneticPr fontId="2" type="noConversion"/>
  </si>
  <si>
    <t>基本款蓝色牛仔裤（BBJ）:</t>
    <phoneticPr fontId="2" type="noConversion"/>
  </si>
  <si>
    <t>刺绣款蓝色牛仔裤（EBJ）:</t>
    <phoneticPr fontId="2" type="noConversion"/>
  </si>
  <si>
    <t>亮片装饰蓝色牛仔裤（JBJ）:</t>
    <phoneticPr fontId="2" type="noConversion"/>
  </si>
  <si>
    <t>每尺</t>
    <phoneticPr fontId="2" type="noConversion"/>
  </si>
  <si>
    <t>亮片饰物（套）</t>
    <phoneticPr fontId="2" type="noConversion"/>
  </si>
  <si>
    <t>每小时成本</t>
    <phoneticPr fontId="2" type="noConversion"/>
  </si>
  <si>
    <t>裁减</t>
    <phoneticPr fontId="2" type="noConversion"/>
  </si>
  <si>
    <t>刺绣</t>
    <phoneticPr fontId="2" type="noConversion"/>
  </si>
  <si>
    <t>期初余额</t>
    <phoneticPr fontId="2" type="noConversion"/>
  </si>
  <si>
    <t>本期购入</t>
    <phoneticPr fontId="2" type="noConversion"/>
  </si>
  <si>
    <t>期末余额</t>
    <phoneticPr fontId="2" type="noConversion"/>
  </si>
  <si>
    <t>原材料</t>
    <phoneticPr fontId="2" type="noConversion"/>
  </si>
  <si>
    <t>间接费用</t>
    <phoneticPr fontId="2" type="noConversion"/>
  </si>
  <si>
    <t>管理费用</t>
    <phoneticPr fontId="2" type="noConversion"/>
  </si>
  <si>
    <t>折旧</t>
    <phoneticPr fontId="2" type="noConversion"/>
  </si>
  <si>
    <t>销售量</t>
    <phoneticPr fontId="2" type="noConversion"/>
  </si>
  <si>
    <t>期末余额</t>
    <phoneticPr fontId="2" type="noConversion"/>
  </si>
  <si>
    <t>辅助人员的工资和福利费</t>
    <phoneticPr fontId="2" type="noConversion"/>
  </si>
  <si>
    <t>产成品（件）</t>
    <phoneticPr fontId="2" type="noConversion"/>
  </si>
  <si>
    <t>销售与管理费用</t>
    <phoneticPr fontId="2" type="noConversion"/>
  </si>
  <si>
    <t>变动的销售与管理费用：</t>
    <phoneticPr fontId="2" type="noConversion"/>
  </si>
  <si>
    <t>占销售净额的百分比</t>
    <phoneticPr fontId="2" type="noConversion"/>
  </si>
  <si>
    <t xml:space="preserve">坏账    </t>
    <phoneticPr fontId="2" type="noConversion"/>
  </si>
  <si>
    <t>占销售净额的百分比</t>
    <phoneticPr fontId="2" type="noConversion"/>
  </si>
  <si>
    <t>固定的销售与管理费用:</t>
    <phoneticPr fontId="2" type="noConversion"/>
  </si>
  <si>
    <t>折旧</t>
    <phoneticPr fontId="2" type="noConversion"/>
  </si>
  <si>
    <t>销售信息</t>
    <phoneticPr fontId="2" type="noConversion"/>
  </si>
  <si>
    <t>基本款蓝色牛仔裤（BBJ）:</t>
    <phoneticPr fontId="2" type="noConversion"/>
  </si>
  <si>
    <t>成本</t>
    <phoneticPr fontId="2" type="noConversion"/>
  </si>
  <si>
    <t>刺绣针线（尺）</t>
    <phoneticPr fontId="2" type="noConversion"/>
  </si>
  <si>
    <t>预计本年销售额:</t>
    <phoneticPr fontId="2" type="noConversion"/>
  </si>
  <si>
    <t>亮片饰物（套）</t>
    <phoneticPr fontId="2" type="noConversion"/>
  </si>
  <si>
    <t>机器工时：分钟</t>
    <phoneticPr fontId="2" type="noConversion"/>
  </si>
  <si>
    <t>销售价格:</t>
    <phoneticPr fontId="2" type="noConversion"/>
  </si>
  <si>
    <t>装饰</t>
    <phoneticPr fontId="2" type="noConversion"/>
  </si>
  <si>
    <t>组装</t>
    <phoneticPr fontId="2" type="noConversion"/>
  </si>
  <si>
    <t>变动间接费用:</t>
    <phoneticPr fontId="2" type="noConversion"/>
  </si>
  <si>
    <t>按机器工时分配</t>
    <phoneticPr fontId="2" type="noConversion"/>
  </si>
  <si>
    <t>裁减分钟数</t>
    <phoneticPr fontId="2" type="noConversion"/>
  </si>
  <si>
    <t>存货</t>
    <phoneticPr fontId="2" type="noConversion"/>
  </si>
  <si>
    <t>期初余额</t>
    <phoneticPr fontId="2" type="noConversion"/>
  </si>
  <si>
    <t>本期领用</t>
    <phoneticPr fontId="2" type="noConversion"/>
  </si>
  <si>
    <t>每小时机器工时</t>
    <phoneticPr fontId="2" type="noConversion"/>
  </si>
  <si>
    <t>生产量</t>
    <phoneticPr fontId="2" type="noConversion"/>
  </si>
  <si>
    <t>退回、折让和折扣(RAD)</t>
    <phoneticPr fontId="2" type="noConversion"/>
  </si>
  <si>
    <t>佣金</t>
    <phoneticPr fontId="2" type="noConversion"/>
  </si>
  <si>
    <t>一般提示</t>
    <phoneticPr fontId="2" type="noConversion"/>
  </si>
  <si>
    <t>请不要在公式中进行四舍五入到整数-只需要调整Excel的显示设置即可。请注意，牛仔服饰公司使用的是标准成本法核算系统，并且将全部差异结转到销售成本中。</t>
    <phoneticPr fontId="2" type="noConversion"/>
  </si>
  <si>
    <t>固定的销售与管理费用:</t>
    <phoneticPr fontId="2" type="noConversion"/>
  </si>
  <si>
    <t>办公费</t>
    <phoneticPr fontId="2" type="noConversion"/>
  </si>
  <si>
    <t>原材料（每件）:</t>
    <phoneticPr fontId="2" type="noConversion"/>
  </si>
  <si>
    <t>布料（尺）</t>
    <phoneticPr fontId="2" type="noConversion"/>
  </si>
  <si>
    <t>每套</t>
    <phoneticPr fontId="2" type="noConversion"/>
  </si>
  <si>
    <t>期初余额</t>
    <phoneticPr fontId="2" type="noConversion"/>
  </si>
  <si>
    <t>预先设定的每机器工时的固定间接费用率</t>
    <phoneticPr fontId="2" type="noConversion"/>
  </si>
  <si>
    <t>销售与管理费用</t>
    <phoneticPr fontId="2" type="noConversion"/>
  </si>
  <si>
    <t>亮片装饰蓝色牛仔裤（JBJ）:</t>
    <phoneticPr fontId="2" type="noConversion"/>
  </si>
  <si>
    <t>刺绣针线（尺）</t>
    <phoneticPr fontId="2" type="noConversion"/>
  </si>
  <si>
    <t>每套</t>
    <phoneticPr fontId="2" type="noConversion"/>
  </si>
  <si>
    <t>裁减</t>
    <phoneticPr fontId="2" type="noConversion"/>
  </si>
  <si>
    <t>刺绣</t>
    <phoneticPr fontId="2" type="noConversion"/>
  </si>
  <si>
    <t>间接费用</t>
    <phoneticPr fontId="2" type="noConversion"/>
  </si>
  <si>
    <t>管理费用</t>
    <phoneticPr fontId="2" type="noConversion"/>
  </si>
  <si>
    <t>退回、折让和折扣(RAD)</t>
    <phoneticPr fontId="2" type="noConversion"/>
  </si>
  <si>
    <t>占销售净额的百分比</t>
    <phoneticPr fontId="2" type="noConversion"/>
  </si>
  <si>
    <t>折旧</t>
    <phoneticPr fontId="2" type="noConversion"/>
  </si>
  <si>
    <t>产品详情:</t>
    <phoneticPr fontId="2" type="noConversion"/>
  </si>
  <si>
    <t>刺绣款蓝色牛仔裤（EBJ）:</t>
    <phoneticPr fontId="2" type="noConversion"/>
  </si>
  <si>
    <t>布料（尺）</t>
    <phoneticPr fontId="2" type="noConversion"/>
  </si>
  <si>
    <t>期初余额</t>
    <phoneticPr fontId="2" type="noConversion"/>
  </si>
  <si>
    <t>期末余额</t>
    <phoneticPr fontId="2" type="noConversion"/>
  </si>
  <si>
    <t>辅助人员的工资和福利费</t>
    <phoneticPr fontId="2" type="noConversion"/>
  </si>
  <si>
    <t>预先设定的每机器工时的固定间接费用率</t>
    <phoneticPr fontId="2" type="noConversion"/>
  </si>
  <si>
    <t xml:space="preserve">坏账    </t>
    <phoneticPr fontId="2" type="noConversion"/>
  </si>
  <si>
    <t>存货</t>
    <phoneticPr fontId="2" type="noConversion"/>
  </si>
  <si>
    <t>本期领用</t>
    <phoneticPr fontId="2" type="noConversion"/>
  </si>
  <si>
    <t>原材料</t>
    <phoneticPr fontId="2" type="noConversion"/>
  </si>
  <si>
    <t>变动间接费用：</t>
    <phoneticPr fontId="2" type="noConversion"/>
  </si>
  <si>
    <t>销售量</t>
    <phoneticPr fontId="2" type="noConversion"/>
  </si>
  <si>
    <t>佣金</t>
    <phoneticPr fontId="2" type="noConversion"/>
  </si>
  <si>
    <t>请不要在公式中进行四舍五入到整数-只需要调整Excel的显示设置即可。请注意，牛仔服饰公司使用的是标准成本法核算系统，并且将全部差异结转到销售成本中。</t>
    <phoneticPr fontId="2" type="noConversion"/>
  </si>
  <si>
    <t>每尺</t>
    <phoneticPr fontId="2" type="noConversion"/>
  </si>
  <si>
    <t>直接人工（每件）:</t>
    <phoneticPr fontId="2" type="noConversion"/>
  </si>
  <si>
    <t>销售价格:</t>
    <phoneticPr fontId="2" type="noConversion"/>
  </si>
  <si>
    <t>本期购入</t>
    <phoneticPr fontId="2" type="noConversion"/>
  </si>
  <si>
    <t>固定间接费用：</t>
    <phoneticPr fontId="2" type="noConversion"/>
  </si>
  <si>
    <t>生产量</t>
    <phoneticPr fontId="2" type="noConversion"/>
  </si>
  <si>
    <t>生产信息：</t>
    <phoneticPr fontId="2" type="noConversion"/>
  </si>
  <si>
    <t>预计本年销售额:</t>
    <phoneticPr fontId="2" type="noConversion"/>
  </si>
  <si>
    <t>组装</t>
    <phoneticPr fontId="2" type="noConversion"/>
  </si>
  <si>
    <t>组装分钟数</t>
    <phoneticPr fontId="2" type="noConversion"/>
  </si>
  <si>
    <t>成本</t>
    <phoneticPr fontId="2" type="noConversion"/>
  </si>
  <si>
    <t>每小时成本</t>
    <phoneticPr fontId="2" type="noConversion"/>
  </si>
  <si>
    <t>装饰</t>
    <phoneticPr fontId="2" type="noConversion"/>
  </si>
  <si>
    <t>按机器工时分配</t>
    <phoneticPr fontId="2" type="noConversion"/>
  </si>
  <si>
    <t>裁减分钟数</t>
    <phoneticPr fontId="2" type="noConversion"/>
  </si>
  <si>
    <t>一般提示</t>
    <phoneticPr fontId="2" type="noConversion"/>
  </si>
  <si>
    <t>办公费</t>
    <phoneticPr fontId="2" type="noConversion"/>
  </si>
  <si>
    <t>期初原材料库存</t>
    <phoneticPr fontId="2" type="noConversion"/>
  </si>
  <si>
    <t>期末原材料库存</t>
    <phoneticPr fontId="2" type="noConversion"/>
  </si>
  <si>
    <t>转入在产品库存中的金额</t>
    <phoneticPr fontId="2" type="noConversion"/>
  </si>
  <si>
    <t>期初在产品库存</t>
    <phoneticPr fontId="2" type="noConversion"/>
  </si>
  <si>
    <t>转入在产品库存的金额</t>
    <phoneticPr fontId="2" type="noConversion"/>
  </si>
  <si>
    <t>变动间接费用</t>
    <phoneticPr fontId="2" type="noConversion"/>
  </si>
  <si>
    <t>期末在产品库存</t>
    <phoneticPr fontId="2" type="noConversion"/>
  </si>
  <si>
    <t>生产成本</t>
    <phoneticPr fontId="2" type="noConversion"/>
  </si>
  <si>
    <t>期初产成品库存</t>
    <phoneticPr fontId="2" type="noConversion"/>
  </si>
  <si>
    <t>期末产成品库存</t>
    <phoneticPr fontId="2" type="noConversion"/>
  </si>
  <si>
    <t>直接人工</t>
    <phoneticPr fontId="2" type="noConversion"/>
  </si>
  <si>
    <t>弹性预算</t>
    <phoneticPr fontId="2" type="noConversion"/>
  </si>
  <si>
    <t>实际结果</t>
    <phoneticPr fontId="2" type="noConversion"/>
  </si>
  <si>
    <t>预算单位产品的固定间接费用</t>
    <phoneticPr fontId="2" type="noConversion"/>
  </si>
  <si>
    <t>预算单位产品的总成本</t>
    <phoneticPr fontId="2" type="noConversion"/>
  </si>
  <si>
    <t>转入在产品库存中的金额</t>
    <phoneticPr fontId="2" type="noConversion"/>
  </si>
  <si>
    <t>在产品库存</t>
    <phoneticPr fontId="2" type="noConversion"/>
  </si>
  <si>
    <t>期初在产品库存</t>
    <phoneticPr fontId="2" type="noConversion"/>
  </si>
  <si>
    <t>变动间接费用</t>
    <phoneticPr fontId="2" type="noConversion"/>
  </si>
  <si>
    <t>JBJ耗费的实际工时</t>
    <phoneticPr fontId="2" type="noConversion"/>
  </si>
  <si>
    <t>实际每小时费率</t>
    <phoneticPr fontId="2" type="noConversion"/>
  </si>
  <si>
    <t>产成品库存</t>
    <phoneticPr fontId="2" type="noConversion"/>
  </si>
  <si>
    <t>合计</t>
    <phoneticPr fontId="2" type="noConversion"/>
  </si>
  <si>
    <t>销售成本</t>
    <phoneticPr fontId="2" type="noConversion"/>
  </si>
  <si>
    <t>1. 请记住牛仔服饰公司不存在任何的期初与期末在产品库存。</t>
    <phoneticPr fontId="2" type="noConversion"/>
  </si>
  <si>
    <t>4. 总预算列中的生产成本和销售成本应根据预算的数量和标准单位成本计算。</t>
    <phoneticPr fontId="2" type="noConversion"/>
  </si>
  <si>
    <t>6.实际结果列中的生产成本和销售成本应根据实际采购金额、人工、变动间接费用和固定间接费用计算。这种方式下，所有的差异都结转到了销售成本中。</t>
    <phoneticPr fontId="2" type="noConversion"/>
  </si>
  <si>
    <t>固定间接费用</t>
    <phoneticPr fontId="2" type="noConversion"/>
  </si>
  <si>
    <t>存货账户中固定间接费用的变动</t>
    <phoneticPr fontId="2" type="noConversion"/>
  </si>
  <si>
    <t>期初产成品账户中包含的固定间接费用</t>
    <phoneticPr fontId="2" type="noConversion"/>
  </si>
  <si>
    <t>在产品库存</t>
    <phoneticPr fontId="2" type="noConversion"/>
  </si>
  <si>
    <t>注释</t>
    <phoneticPr fontId="2" type="noConversion"/>
  </si>
  <si>
    <t>总预算</t>
    <phoneticPr fontId="2" type="noConversion"/>
  </si>
  <si>
    <t>弹性预算</t>
    <phoneticPr fontId="2" type="noConversion"/>
  </si>
  <si>
    <t>销售收入</t>
    <phoneticPr fontId="2" type="noConversion"/>
  </si>
  <si>
    <t>销售净额</t>
    <phoneticPr fontId="2" type="noConversion"/>
  </si>
  <si>
    <t>单位产品的变动销售与管理费用</t>
    <phoneticPr fontId="2" type="noConversion"/>
  </si>
  <si>
    <t>变动销售与管理费用</t>
    <phoneticPr fontId="2" type="noConversion"/>
  </si>
  <si>
    <t>预算存货变动（件）</t>
    <phoneticPr fontId="2" type="noConversion"/>
  </si>
  <si>
    <t>固定销售与管理费用</t>
    <phoneticPr fontId="2" type="noConversion"/>
  </si>
  <si>
    <t>利润</t>
    <phoneticPr fontId="2" type="noConversion"/>
  </si>
  <si>
    <t>预算生产量（件）</t>
    <phoneticPr fontId="2" type="noConversion"/>
  </si>
  <si>
    <t>总预算</t>
    <phoneticPr fontId="2" type="noConversion"/>
  </si>
  <si>
    <t>实际结果</t>
    <phoneticPr fontId="2" type="noConversion"/>
  </si>
  <si>
    <t>退回、折让和折扣</t>
    <phoneticPr fontId="2" type="noConversion"/>
  </si>
  <si>
    <t>实际销售量（件）</t>
    <phoneticPr fontId="2" type="noConversion"/>
  </si>
  <si>
    <t>完成后请隐藏这些列。</t>
    <phoneticPr fontId="2" type="noConversion"/>
  </si>
  <si>
    <t>生产量差异</t>
    <phoneticPr fontId="2" type="noConversion"/>
  </si>
  <si>
    <t>试算检验</t>
    <phoneticPr fontId="2" type="noConversion"/>
  </si>
  <si>
    <t>销售收入</t>
    <phoneticPr fontId="2" type="noConversion"/>
  </si>
  <si>
    <t>单位产品的退回、折让和折扣</t>
    <phoneticPr fontId="2" type="noConversion"/>
  </si>
  <si>
    <t>单位产品的销售净价</t>
    <phoneticPr fontId="2" type="noConversion"/>
  </si>
  <si>
    <t>变动销售成本</t>
    <phoneticPr fontId="2" type="noConversion"/>
  </si>
  <si>
    <t>固定间接费用</t>
    <phoneticPr fontId="2" type="noConversion"/>
  </si>
  <si>
    <t>实际生产量（件</t>
    <phoneticPr fontId="2" type="noConversion"/>
  </si>
  <si>
    <t>存货中固定间接费用的变动</t>
    <phoneticPr fontId="2" type="noConversion"/>
  </si>
  <si>
    <t>边际贡献法利润表</t>
    <phoneticPr fontId="2" type="noConversion"/>
  </si>
  <si>
    <t>预算单位边际贡献</t>
    <phoneticPr fontId="2" type="noConversion"/>
  </si>
  <si>
    <t>每件售价</t>
    <phoneticPr fontId="2" type="noConversion"/>
  </si>
  <si>
    <t>单位产品的变动生产成本</t>
    <phoneticPr fontId="2" type="noConversion"/>
  </si>
  <si>
    <t>单位边际贡献</t>
    <phoneticPr fontId="2" type="noConversion"/>
  </si>
  <si>
    <t>固定销售与管理费用</t>
    <phoneticPr fontId="2" type="noConversion"/>
  </si>
  <si>
    <t>利润</t>
    <phoneticPr fontId="2" type="noConversion"/>
  </si>
  <si>
    <t>毛利法利润表</t>
    <phoneticPr fontId="2" type="noConversion"/>
  </si>
  <si>
    <t>弹性预算</t>
    <phoneticPr fontId="2" type="noConversion"/>
  </si>
  <si>
    <t>实际存货变动（件）</t>
    <phoneticPr fontId="2" type="noConversion"/>
  </si>
  <si>
    <t>毛利</t>
    <phoneticPr fontId="2" type="noConversion"/>
  </si>
  <si>
    <t>变动销售与管理费用</t>
    <phoneticPr fontId="2" type="noConversion"/>
  </si>
  <si>
    <t>弹性预算</t>
    <phoneticPr fontId="2" type="noConversion"/>
  </si>
  <si>
    <t>实际结果</t>
    <phoneticPr fontId="2" type="noConversion"/>
  </si>
  <si>
    <t>边际贡献法格式下的利润</t>
    <phoneticPr fontId="2" type="noConversion"/>
  </si>
  <si>
    <t>毛利法格式下的利润</t>
    <phoneticPr fontId="2" type="noConversion"/>
  </si>
  <si>
    <t>差异计算</t>
    <phoneticPr fontId="2" type="noConversion"/>
  </si>
  <si>
    <t>所有产品实际销售数量</t>
    <phoneticPr fontId="2" type="noConversion"/>
  </si>
  <si>
    <t>预算销售组合百分比</t>
    <phoneticPr fontId="2" type="noConversion"/>
  </si>
  <si>
    <t>销售组合差异</t>
    <phoneticPr fontId="2" type="noConversion"/>
  </si>
  <si>
    <t>注释:将公式中的正值设定为有利(F)差异，负值设定为不利(U)差异。模板的设置让这很容易完成。</t>
    <phoneticPr fontId="2" type="noConversion"/>
  </si>
  <si>
    <t>销售数量差异</t>
    <phoneticPr fontId="2" type="noConversion"/>
  </si>
  <si>
    <t>所有产品实际销售数量</t>
    <phoneticPr fontId="2" type="noConversion"/>
  </si>
  <si>
    <t>预算单位产品的边际贡献</t>
    <phoneticPr fontId="2" type="noConversion"/>
  </si>
  <si>
    <t>实际销售额</t>
    <phoneticPr fontId="2" type="noConversion"/>
  </si>
  <si>
    <t>弹性预算销售额</t>
    <phoneticPr fontId="2" type="noConversion"/>
  </si>
  <si>
    <t>销售价格差异</t>
    <phoneticPr fontId="2" type="noConversion"/>
  </si>
  <si>
    <t>采购价格差异</t>
    <phoneticPr fontId="2" type="noConversion"/>
  </si>
  <si>
    <t>采购总量</t>
    <phoneticPr fontId="2" type="noConversion"/>
  </si>
  <si>
    <t>每件标准价格</t>
    <phoneticPr fontId="2" type="noConversion"/>
  </si>
  <si>
    <t>每件实际价格</t>
    <phoneticPr fontId="2" type="noConversion"/>
  </si>
  <si>
    <t>采购价格差异</t>
    <phoneticPr fontId="2" type="noConversion"/>
  </si>
  <si>
    <t>实际生产的标准用量</t>
    <phoneticPr fontId="2" type="noConversion"/>
  </si>
  <si>
    <t>实际生产的实际用量</t>
    <phoneticPr fontId="2" type="noConversion"/>
  </si>
  <si>
    <t>材料效率差异</t>
    <phoneticPr fontId="2" type="noConversion"/>
  </si>
  <si>
    <t>合计</t>
    <phoneticPr fontId="2" type="noConversion"/>
  </si>
  <si>
    <t>合计</t>
    <phoneticPr fontId="2" type="noConversion"/>
  </si>
  <si>
    <t>实际工时总额</t>
    <phoneticPr fontId="2" type="noConversion"/>
  </si>
  <si>
    <t>每小时实际费率</t>
    <phoneticPr fontId="2" type="noConversion"/>
  </si>
  <si>
    <t>人工效率差异</t>
    <phoneticPr fontId="2" type="noConversion"/>
  </si>
  <si>
    <t>实际生产的标准工时</t>
    <phoneticPr fontId="2" type="noConversion"/>
  </si>
  <si>
    <t>每小时的标准费率</t>
    <phoneticPr fontId="2" type="noConversion"/>
  </si>
  <si>
    <t>人工效率差异</t>
    <phoneticPr fontId="2" type="noConversion"/>
  </si>
  <si>
    <t>实际生产的标准工时</t>
    <phoneticPr fontId="2" type="noConversion"/>
  </si>
  <si>
    <t>每小时的标准费率</t>
    <phoneticPr fontId="2" type="noConversion"/>
  </si>
  <si>
    <t>变动间接费用效率差异</t>
    <phoneticPr fontId="2" type="noConversion"/>
  </si>
  <si>
    <t>裁减（小时数）</t>
    <phoneticPr fontId="2" type="noConversion"/>
  </si>
  <si>
    <t>变动间接费用的支出差异</t>
    <phoneticPr fontId="2" type="noConversion"/>
  </si>
  <si>
    <t>实际工时的标准成本</t>
    <phoneticPr fontId="2" type="noConversion"/>
  </si>
  <si>
    <t>变动间接费用</t>
    <phoneticPr fontId="2" type="noConversion"/>
  </si>
  <si>
    <t>固定间接费用的生产量差异</t>
    <phoneticPr fontId="2" type="noConversion"/>
  </si>
  <si>
    <t>生产量</t>
    <phoneticPr fontId="2" type="noConversion"/>
  </si>
  <si>
    <t>预算单位产品的固定间接费用</t>
    <phoneticPr fontId="2" type="noConversion"/>
  </si>
  <si>
    <t>分摊的固定间接费用</t>
    <phoneticPr fontId="2" type="noConversion"/>
  </si>
  <si>
    <t>预算固定间接费用</t>
    <phoneticPr fontId="2" type="noConversion"/>
  </si>
  <si>
    <t>固定间接费用的支出差异</t>
    <phoneticPr fontId="2" type="noConversion"/>
  </si>
  <si>
    <t>实际</t>
    <phoneticPr fontId="2" type="noConversion"/>
  </si>
  <si>
    <t>固定间接费用支出差异</t>
    <phoneticPr fontId="2" type="noConversion"/>
  </si>
  <si>
    <t>工资和福利费</t>
    <phoneticPr fontId="2" type="noConversion"/>
  </si>
  <si>
    <t>变动销售与管理费用差异</t>
    <phoneticPr fontId="2" type="noConversion"/>
  </si>
  <si>
    <t>根据预算费率和实际销售价格计算得到的成本</t>
    <phoneticPr fontId="2" type="noConversion"/>
  </si>
  <si>
    <t>佣金</t>
    <phoneticPr fontId="2" type="noConversion"/>
  </si>
  <si>
    <t>坏账</t>
    <phoneticPr fontId="2" type="noConversion"/>
  </si>
  <si>
    <t>因销售价差变动产生的差异</t>
    <phoneticPr fontId="2" type="noConversion"/>
  </si>
  <si>
    <t>变动的销售与管理费用差异</t>
    <phoneticPr fontId="2" type="noConversion"/>
  </si>
  <si>
    <t>预算</t>
    <phoneticPr fontId="2" type="noConversion"/>
  </si>
  <si>
    <t>合计</t>
    <phoneticPr fontId="2" type="noConversion"/>
  </si>
  <si>
    <t>销售组合差异</t>
    <phoneticPr fontId="2" type="noConversion"/>
  </si>
  <si>
    <t>销售数量差异</t>
    <phoneticPr fontId="2" type="noConversion"/>
  </si>
  <si>
    <t>销售价格差异</t>
    <phoneticPr fontId="2" type="noConversion"/>
  </si>
  <si>
    <t>销售差异合计</t>
    <phoneticPr fontId="2" type="noConversion"/>
  </si>
  <si>
    <t>材料效率差异</t>
    <phoneticPr fontId="2" type="noConversion"/>
  </si>
  <si>
    <t>人工费率差异</t>
    <phoneticPr fontId="2" type="noConversion"/>
  </si>
  <si>
    <t>变动间接费用效率差异</t>
    <phoneticPr fontId="2" type="noConversion"/>
  </si>
  <si>
    <t>变动间接费用支出差异</t>
    <phoneticPr fontId="2" type="noConversion"/>
  </si>
  <si>
    <t>生产量差异</t>
    <phoneticPr fontId="2" type="noConversion"/>
  </si>
  <si>
    <t>生产成本差异合计</t>
    <phoneticPr fontId="2" type="noConversion"/>
  </si>
  <si>
    <t>变动销售与管理费用差异</t>
    <phoneticPr fontId="2" type="noConversion"/>
  </si>
  <si>
    <t>销售与管理费用差异合计</t>
    <phoneticPr fontId="2" type="noConversion"/>
  </si>
  <si>
    <t>理解固定间接费用的流转</t>
    <phoneticPr fontId="2" type="noConversion"/>
  </si>
  <si>
    <t>总预算</t>
    <phoneticPr fontId="2" type="noConversion"/>
  </si>
  <si>
    <t>退回、折让与折扣</t>
    <phoneticPr fontId="2" type="noConversion"/>
  </si>
  <si>
    <t>销售净额</t>
    <phoneticPr fontId="2" type="noConversion"/>
  </si>
  <si>
    <t>生产成本（按标准成本计算）</t>
    <phoneticPr fontId="2" type="noConversion"/>
  </si>
  <si>
    <t>销售成本中包含的固定间接费用（按标准成本计入）</t>
    <phoneticPr fontId="2" type="noConversion"/>
  </si>
  <si>
    <t>固定间接费用支出差异</t>
    <phoneticPr fontId="2" type="noConversion"/>
  </si>
  <si>
    <t>固定销售与管理费用</t>
    <phoneticPr fontId="2" type="noConversion"/>
  </si>
  <si>
    <t>利润</t>
    <phoneticPr fontId="2" type="noConversion"/>
  </si>
  <si>
    <t>边际贡献法和毛利法利润表下的弹性预算利润的试算</t>
    <phoneticPr fontId="2" type="noConversion"/>
  </si>
  <si>
    <t>毛利法利润表</t>
    <phoneticPr fontId="2" type="noConversion"/>
  </si>
  <si>
    <t>计入存货中的固定间接费用</t>
    <phoneticPr fontId="2" type="noConversion"/>
  </si>
  <si>
    <t>变动生产成本（实际结果）</t>
    <phoneticPr fontId="2" type="noConversion"/>
  </si>
  <si>
    <t>生产成本（实际结果）</t>
    <phoneticPr fontId="2" type="noConversion"/>
  </si>
  <si>
    <t>差额</t>
    <phoneticPr fontId="2" type="noConversion"/>
  </si>
  <si>
    <t>毛利法格式下弹性预算所报告的利润</t>
    <phoneticPr fontId="2" type="noConversion"/>
  </si>
  <si>
    <t>成本差异总额</t>
    <phoneticPr fontId="2" type="noConversion"/>
  </si>
  <si>
    <t>生产量差异</t>
    <phoneticPr fontId="2" type="noConversion"/>
  </si>
  <si>
    <t>毛利法格式下总预算所报告的利润</t>
    <phoneticPr fontId="2" type="noConversion"/>
  </si>
  <si>
    <t>变动生产成本差异总额</t>
    <phoneticPr fontId="2" type="noConversion"/>
  </si>
  <si>
    <t>销售量差异</t>
    <phoneticPr fontId="2" type="noConversion"/>
  </si>
  <si>
    <t>含义：生产成本差异是指生产产品的成本</t>
    <phoneticPr fontId="2" type="noConversion"/>
  </si>
  <si>
    <t>边际贡献法格式</t>
    <phoneticPr fontId="2" type="noConversion"/>
  </si>
  <si>
    <t>总预算中报告的利润</t>
    <phoneticPr fontId="2" type="noConversion"/>
  </si>
  <si>
    <t>见（b）</t>
    <phoneticPr fontId="2" type="noConversion"/>
  </si>
  <si>
    <t>见 (d) 和 (e)</t>
    <phoneticPr fontId="2" type="noConversion"/>
  </si>
  <si>
    <t>预算数与实际数的试算</t>
    <phoneticPr fontId="2" type="noConversion"/>
  </si>
  <si>
    <t>存货中固定间接费用的预算变动</t>
    <phoneticPr fontId="2" type="noConversion"/>
  </si>
  <si>
    <t>变动生产成本差异</t>
    <phoneticPr fontId="2" type="noConversion"/>
  </si>
  <si>
    <t>见（c）</t>
    <phoneticPr fontId="2" type="noConversion"/>
  </si>
  <si>
    <t>销售与管理费用差异</t>
    <phoneticPr fontId="2" type="noConversion"/>
  </si>
  <si>
    <t>见销售成本计算工作表</t>
    <phoneticPr fontId="2" type="noConversion"/>
  </si>
  <si>
    <t>人工差异</t>
    <phoneticPr fontId="2" type="noConversion"/>
  </si>
  <si>
    <t>变动间接费用差异</t>
    <phoneticPr fontId="2" type="noConversion"/>
  </si>
  <si>
    <t>销售差异</t>
    <phoneticPr fontId="2" type="noConversion"/>
  </si>
  <si>
    <t>实际结果中报告的利润</t>
    <phoneticPr fontId="2" type="noConversion"/>
  </si>
  <si>
    <t>变动生产成本差异</t>
    <phoneticPr fontId="2" type="noConversion"/>
  </si>
  <si>
    <t>材料差异</t>
    <phoneticPr fontId="2" type="noConversion"/>
  </si>
  <si>
    <t>固定间接费用差异</t>
    <phoneticPr fontId="2" type="noConversion"/>
  </si>
  <si>
    <t>销售佣金差异</t>
    <phoneticPr fontId="2" type="noConversion"/>
  </si>
  <si>
    <t>固定销售与管理费用差异</t>
    <phoneticPr fontId="2" type="noConversion"/>
  </si>
  <si>
    <t>销售成本（退回、折让和折扣）差异</t>
    <phoneticPr fontId="2" type="noConversion"/>
  </si>
  <si>
    <t>坏账</t>
    <phoneticPr fontId="2" type="noConversion"/>
  </si>
  <si>
    <t>毛利法格式</t>
    <phoneticPr fontId="2" type="noConversion"/>
  </si>
  <si>
    <t>见（a）</t>
    <phoneticPr fontId="2" type="noConversion"/>
  </si>
  <si>
    <t>利润表工作表中的实际利润</t>
    <phoneticPr fontId="2" type="noConversion"/>
  </si>
  <si>
    <t>合计</t>
    <phoneticPr fontId="2" type="noConversion"/>
  </si>
  <si>
    <t>变动销售与管理费用差异</t>
    <phoneticPr fontId="2" type="noConversion"/>
  </si>
  <si>
    <t>固定销售与管理费用支出差异</t>
    <phoneticPr fontId="2" type="noConversion"/>
  </si>
  <si>
    <t>预算利润</t>
    <phoneticPr fontId="2" type="noConversion"/>
  </si>
  <si>
    <t>销售量</t>
    <phoneticPr fontId="2" type="noConversion"/>
  </si>
  <si>
    <t>实际利润</t>
    <phoneticPr fontId="2" type="noConversion"/>
  </si>
  <si>
    <t>产品</t>
    <phoneticPr fontId="2" type="noConversion"/>
  </si>
  <si>
    <t>异水平1</t>
    <phoneticPr fontId="2" type="noConversion"/>
  </si>
  <si>
    <t>差异水平2</t>
    <phoneticPr fontId="2" type="noConversion"/>
  </si>
  <si>
    <t>注释：创建初始透视图之后，请使用图表中的灰色下拉菜单查看如何交互式地使用透视图。例如，从“产品”下拉菜单中选择BBJ可以查看对应BBJ的图表。</t>
    <phoneticPr fontId="2" type="noConversion"/>
  </si>
  <si>
    <t>金额</t>
    <phoneticPr fontId="2" type="noConversion"/>
  </si>
  <si>
    <t>合计</t>
    <phoneticPr fontId="2" type="noConversion"/>
  </si>
  <si>
    <t>拉链</t>
    <phoneticPr fontId="2" type="noConversion"/>
  </si>
  <si>
    <t>针线</t>
    <phoneticPr fontId="2" type="noConversion"/>
  </si>
  <si>
    <t>亮片饰物</t>
    <phoneticPr fontId="2" type="noConversion"/>
  </si>
  <si>
    <t>注释：创建初始透视图之后，请使用图表中的灰色下拉菜单查看如何交互式地使用透视图。例如，从“产品”下拉菜单中选择BBJ可以查看对应BBJ的图表。</t>
    <phoneticPr fontId="2" type="noConversion"/>
  </si>
  <si>
    <t>牛仔布</t>
    <phoneticPr fontId="2" type="noConversion"/>
  </si>
  <si>
    <t>资源</t>
    <phoneticPr fontId="2" type="noConversion"/>
  </si>
  <si>
    <t>差异</t>
    <phoneticPr fontId="2" type="noConversion"/>
  </si>
  <si>
    <t>金额</t>
    <phoneticPr fontId="2" type="noConversion"/>
  </si>
  <si>
    <t>牛仔布</t>
    <phoneticPr fontId="2" type="noConversion"/>
  </si>
  <si>
    <t>拉链</t>
    <phoneticPr fontId="2" type="noConversion"/>
  </si>
  <si>
    <t>牛仔布</t>
    <phoneticPr fontId="2" type="noConversion"/>
  </si>
  <si>
    <t>拉链</t>
    <phoneticPr fontId="2" type="noConversion"/>
  </si>
  <si>
    <t>针线</t>
    <phoneticPr fontId="2" type="noConversion"/>
  </si>
  <si>
    <t>亮片饰物</t>
    <phoneticPr fontId="2" type="noConversion"/>
  </si>
  <si>
    <t>金额</t>
    <phoneticPr fontId="2" type="noConversion"/>
  </si>
  <si>
    <t>直接人工差异</t>
    <phoneticPr fontId="2" type="noConversion"/>
  </si>
  <si>
    <t>产品</t>
    <phoneticPr fontId="2" type="noConversion"/>
  </si>
  <si>
    <t>工序</t>
    <phoneticPr fontId="2" type="noConversion"/>
  </si>
  <si>
    <t>差异</t>
    <phoneticPr fontId="2" type="noConversion"/>
  </si>
  <si>
    <t>费率差异</t>
    <phoneticPr fontId="2" type="noConversion"/>
  </si>
  <si>
    <t>效率差异</t>
    <phoneticPr fontId="2" type="noConversion"/>
  </si>
  <si>
    <t>注释：创建初始透视图之后，请使用图表中的灰色下拉菜单查看如何交互式地使用透视图。例如，从“产品”下拉菜单中选择BBJ可以查看对应BBJ的图表。</t>
    <phoneticPr fontId="2" type="noConversion"/>
  </si>
  <si>
    <t>间接费用差异</t>
    <phoneticPr fontId="2" type="noConversion"/>
  </si>
  <si>
    <t>差异水平1</t>
    <phoneticPr fontId="2" type="noConversion"/>
  </si>
  <si>
    <t>差异水平2</t>
    <phoneticPr fontId="2" type="noConversion"/>
  </si>
  <si>
    <t>支出差异</t>
    <phoneticPr fontId="2" type="noConversion"/>
  </si>
  <si>
    <t>数量差异</t>
    <phoneticPr fontId="2" type="noConversion"/>
  </si>
  <si>
    <t>注释：创建初始透视图之后，请使用图表中的灰色下拉菜单查看如何交互式地使用透视图。例如，从“差异水平1”下拉菜单中选择固定间接费用可以查看对应固定间接费用的图表。</t>
    <phoneticPr fontId="2" type="noConversion"/>
  </si>
  <si>
    <t>异水平2</t>
    <phoneticPr fontId="2" type="noConversion"/>
  </si>
  <si>
    <t>变动销售与管理费用差异</t>
    <phoneticPr fontId="2" type="noConversion"/>
  </si>
  <si>
    <t>固定销售与管理费用差异</t>
    <phoneticPr fontId="2" type="noConversion"/>
  </si>
  <si>
    <t>注释：创建初始透视图之后，请使用图表中的灰色下拉菜单查看如何交互式地使用透视图。例如，从“差异水平1”下拉菜单中选择固定销售与管理费用可以查看对应固定销售与管理费用的图表。</t>
    <phoneticPr fontId="2" type="noConversion"/>
  </si>
  <si>
    <t>类别</t>
    <phoneticPr fontId="2" type="noConversion"/>
  </si>
  <si>
    <t>合计</t>
    <phoneticPr fontId="2" type="noConversion"/>
  </si>
  <si>
    <t>针线</t>
    <phoneticPr fontId="2" type="noConversion"/>
  </si>
  <si>
    <t>合计</t>
    <phoneticPr fontId="2" type="noConversion"/>
  </si>
  <si>
    <t>亮片饰物</t>
    <phoneticPr fontId="2" type="noConversion"/>
  </si>
  <si>
    <t>裁减</t>
    <phoneticPr fontId="2" type="noConversion"/>
  </si>
  <si>
    <t>费率差异</t>
    <phoneticPr fontId="2" type="noConversion"/>
  </si>
  <si>
    <t>合计</t>
    <phoneticPr fontId="2" type="noConversion"/>
  </si>
  <si>
    <t>效率差异</t>
    <phoneticPr fontId="2" type="noConversion"/>
  </si>
  <si>
    <t>效率差异</t>
    <phoneticPr fontId="2" type="noConversion"/>
  </si>
  <si>
    <t>刺绣</t>
    <phoneticPr fontId="2" type="noConversion"/>
  </si>
  <si>
    <t>刺绣</t>
    <phoneticPr fontId="2" type="noConversion"/>
  </si>
  <si>
    <t>效率差异</t>
    <phoneticPr fontId="2" type="noConversion"/>
  </si>
  <si>
    <t>组装</t>
    <phoneticPr fontId="2" type="noConversion"/>
  </si>
  <si>
    <t>合计</t>
    <phoneticPr fontId="2" type="noConversion"/>
  </si>
  <si>
    <t>2差异水平2</t>
    <phoneticPr fontId="2" type="noConversion"/>
  </si>
  <si>
    <t>亮片饰物</t>
    <phoneticPr fontId="2" type="noConversion"/>
  </si>
  <si>
    <t>牛仔布</t>
    <phoneticPr fontId="2" type="noConversion"/>
  </si>
  <si>
    <t>组装</t>
    <phoneticPr fontId="2" type="noConversion"/>
  </si>
  <si>
    <t>装饰</t>
    <phoneticPr fontId="2" type="noConversion"/>
  </si>
  <si>
    <t>变动间接费用</t>
    <phoneticPr fontId="2" type="noConversion"/>
  </si>
  <si>
    <t>支出差异</t>
    <phoneticPr fontId="2" type="noConversion"/>
  </si>
  <si>
    <t>变动销售与管理费用差异</t>
    <phoneticPr fontId="2" type="noConversion"/>
  </si>
  <si>
    <t>资源</t>
    <phoneticPr fontId="2" type="noConversion"/>
  </si>
  <si>
    <t>合计</t>
    <phoneticPr fontId="2" type="noConversion"/>
  </si>
  <si>
    <t>牛仔布</t>
    <phoneticPr fontId="2" type="noConversion"/>
  </si>
  <si>
    <t>拉链</t>
    <phoneticPr fontId="2" type="noConversion"/>
  </si>
  <si>
    <t>针线</t>
    <phoneticPr fontId="2" type="noConversion"/>
  </si>
  <si>
    <t>牛仔布</t>
    <phoneticPr fontId="2" type="noConversion"/>
  </si>
  <si>
    <t>拉链</t>
    <phoneticPr fontId="2" type="noConversion"/>
  </si>
  <si>
    <t>效率差异</t>
    <phoneticPr fontId="2" type="noConversion"/>
  </si>
  <si>
    <t>固定间接费用</t>
    <phoneticPr fontId="2" type="noConversion"/>
  </si>
  <si>
    <t>数量差异</t>
    <phoneticPr fontId="2" type="noConversion"/>
  </si>
  <si>
    <t>支出差异</t>
    <phoneticPr fontId="2" type="noConversion"/>
  </si>
  <si>
    <t>费率差异</t>
    <phoneticPr fontId="2" type="noConversion"/>
  </si>
  <si>
    <t>固定销售与管理费用差异</t>
    <phoneticPr fontId="2" type="noConversion"/>
  </si>
  <si>
    <t>牛仔布</t>
  </si>
  <si>
    <t>亮片饰物</t>
  </si>
  <si>
    <t>针线</t>
  </si>
  <si>
    <t>拉链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</si>
</sst>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0.00_);[Red]\(&quot;$&quot;#,##0.00\)"/>
    <numFmt numFmtId="177" formatCode="&quot;$&quot;#,##0_);[Red]\(&quot;$&quot;#,##0\)"/>
    <numFmt numFmtId="178" formatCode="_(* #,##0_);_(* \(#,##0\);_(* &quot;-&quot;??_);_(@_)"/>
    <numFmt numFmtId="179" formatCode="_(&quot;$&quot;* #,##0.00_);_(&quot;$&quot;* \(#,##0.00\);_(&quot;$&quot;* &quot;-&quot;??_);_(@_)"/>
    <numFmt numFmtId="180" formatCode="_(* #,##0.00_);_(* \(#,##0.00\);_(* &quot;-&quot;??_);_(@_)"/>
    <numFmt numFmtId="181" formatCode="_(&quot;$&quot;* #,##0_);_(&quot;$&quot;* \(#,##0\);_(&quot;$&quot;* &quot;-&quot;??_);_(@_)"/>
  </numFmts>
  <fonts count="13" x14ac:knownFonts="1">
    <font>
      <sz val="11"/>
      <color theme="1"/>
      <name val="等线"/>
      <charset val="134"/>
      <scheme val="minor"/>
    </font>
    <font>
      <sz val="11"/>
      <color theme="1"/>
      <name val="等线"/>
      <family val="3"/>
      <charset val="134"/>
      <scheme val="minor"/>
    </font>
    <font>
      <sz val="9"/>
      <name val="等线"/>
      <family val="3"/>
      <charset val="134"/>
      <scheme val="minor"/>
    </font>
    <font>
      <b/>
      <sz val="11"/>
      <name val="华文楷体"/>
      <family val="3"/>
      <charset val="134"/>
    </font>
    <font>
      <sz val="11"/>
      <color theme="1"/>
      <name val="华文楷体"/>
      <family val="3"/>
      <charset val="134"/>
    </font>
    <font>
      <b/>
      <sz val="12"/>
      <name val="华文楷体"/>
      <family val="3"/>
      <charset val="134"/>
    </font>
    <font>
      <b/>
      <sz val="11"/>
      <color theme="1"/>
      <name val="华文楷体"/>
      <family val="3"/>
      <charset val="134"/>
    </font>
    <font>
      <sz val="11"/>
      <name val="华文楷体"/>
      <family val="3"/>
      <charset val="134"/>
    </font>
    <font>
      <b/>
      <i/>
      <sz val="11"/>
      <name val="华文楷体"/>
      <family val="3"/>
      <charset val="134"/>
    </font>
    <font>
      <b/>
      <i/>
      <sz val="11"/>
      <color theme="1"/>
      <name val="华文楷体"/>
      <family val="3"/>
      <charset val="134"/>
    </font>
    <font>
      <sz val="11"/>
      <color rgb="FF000000"/>
      <name val="华文楷体"/>
      <family val="3"/>
      <charset val="134"/>
    </font>
    <font>
      <b/>
      <sz val="11"/>
      <color rgb="FFFF0000"/>
      <name val="华文楷体"/>
      <family val="3"/>
      <charset val="134"/>
    </font>
    <font>
      <sz val="11"/>
      <color theme="0"/>
      <name val="华文楷体"/>
      <family val="3"/>
      <charset val="134"/>
    </font>
  </fonts>
  <fills count="7">
    <fill>
      <patternFill patternType="none"/>
    </fill>
    <fill>
      <patternFill patternType="gray125"/>
    </fill>
    <fill>
      <patternFill patternType="solid">
        <fgColor theme="9" tint="0.59999389629810485"/>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theme="8" tint="0.79995117038483843"/>
        <bgColor indexed="64"/>
      </patternFill>
    </fill>
    <fill>
      <patternFill patternType="solid">
        <fgColor theme="0"/>
        <bgColor indexed="64"/>
      </patternFill>
    </fill>
  </fills>
  <borders count="31">
    <border>
      <left/>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top style="thin">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s>
  <cellStyleXfs count="4">
    <xf numFmtId="0" fontId="0" fillId="0" borderId="0"/>
    <xf numFmtId="179" fontId="1" fillId="0" borderId="0" applyFont="0" applyFill="0" applyBorder="0" applyAlignment="0" applyProtection="0"/>
    <xf numFmtId="9" fontId="1" fillId="0" borderId="0" applyFont="0" applyFill="0" applyBorder="0" applyAlignment="0" applyProtection="0"/>
    <xf numFmtId="180" fontId="1" fillId="0" borderId="0" applyFont="0" applyFill="0" applyBorder="0" applyAlignment="0" applyProtection="0"/>
  </cellStyleXfs>
  <cellXfs count="370">
    <xf numFmtId="0" fontId="0" fillId="0" borderId="0" xfId="0"/>
    <xf numFmtId="0" fontId="3" fillId="2" borderId="10" xfId="0" applyFont="1" applyFill="1" applyBorder="1"/>
    <xf numFmtId="0" fontId="3" fillId="2" borderId="11" xfId="0" applyFont="1" applyFill="1" applyBorder="1"/>
    <xf numFmtId="0" fontId="4" fillId="2" borderId="11" xfId="0" applyFont="1" applyFill="1" applyBorder="1"/>
    <xf numFmtId="0" fontId="4" fillId="2" borderId="16" xfId="0" applyFont="1" applyFill="1" applyBorder="1"/>
    <xf numFmtId="0" fontId="4" fillId="6" borderId="0" xfId="0" applyFont="1" applyFill="1" applyBorder="1"/>
    <xf numFmtId="0" fontId="5" fillId="2" borderId="20" xfId="0" applyFont="1" applyFill="1" applyBorder="1"/>
    <xf numFmtId="0" fontId="6" fillId="2" borderId="16" xfId="0" applyFont="1" applyFill="1" applyBorder="1"/>
    <xf numFmtId="0" fontId="4" fillId="0" borderId="0" xfId="0" applyFont="1"/>
    <xf numFmtId="0" fontId="7" fillId="0" borderId="12" xfId="0" applyFont="1" applyBorder="1"/>
    <xf numFmtId="0" fontId="7" fillId="0" borderId="0" xfId="0" applyFont="1" applyBorder="1"/>
    <xf numFmtId="0" fontId="4" fillId="0" borderId="0" xfId="0" applyFont="1" applyBorder="1"/>
    <xf numFmtId="0" fontId="4" fillId="0" borderId="17" xfId="0" applyFont="1" applyBorder="1"/>
    <xf numFmtId="0" fontId="7" fillId="0" borderId="0" xfId="0" applyFont="1"/>
    <xf numFmtId="176" fontId="4" fillId="0" borderId="0" xfId="0" applyNumberFormat="1" applyFont="1" applyBorder="1"/>
    <xf numFmtId="0" fontId="4" fillId="0" borderId="0" xfId="0" applyFont="1" applyBorder="1" applyAlignment="1">
      <alignment horizontal="right"/>
    </xf>
    <xf numFmtId="176" fontId="4" fillId="0" borderId="0" xfId="0" applyNumberFormat="1" applyFont="1" applyBorder="1" applyAlignment="1">
      <alignment horizontal="right"/>
    </xf>
    <xf numFmtId="2" fontId="4" fillId="0" borderId="0" xfId="0" applyNumberFormat="1" applyFont="1" applyBorder="1" applyAlignment="1">
      <alignment horizontal="right"/>
    </xf>
    <xf numFmtId="0" fontId="7" fillId="0" borderId="17" xfId="0" applyFont="1" applyBorder="1"/>
    <xf numFmtId="2" fontId="4" fillId="0" borderId="0" xfId="0" applyNumberFormat="1" applyFont="1" applyBorder="1"/>
    <xf numFmtId="178" fontId="4" fillId="0" borderId="0" xfId="3" applyNumberFormat="1" applyFont="1" applyBorder="1" applyAlignment="1">
      <alignment horizontal="center"/>
    </xf>
    <xf numFmtId="9" fontId="4" fillId="0" borderId="0" xfId="0" applyNumberFormat="1" applyFont="1" applyBorder="1"/>
    <xf numFmtId="0" fontId="7" fillId="0" borderId="0" xfId="0" applyFont="1" applyBorder="1" applyAlignment="1">
      <alignment horizontal="right"/>
    </xf>
    <xf numFmtId="180" fontId="4" fillId="0" borderId="0" xfId="0" applyNumberFormat="1" applyFont="1"/>
    <xf numFmtId="180" fontId="4" fillId="0" borderId="0" xfId="3" applyFont="1" applyBorder="1"/>
    <xf numFmtId="0" fontId="4" fillId="0" borderId="12" xfId="0" applyFont="1" applyBorder="1"/>
    <xf numFmtId="177" fontId="4" fillId="0" borderId="0" xfId="0" applyNumberFormat="1" applyFont="1" applyBorder="1"/>
    <xf numFmtId="10" fontId="4" fillId="0" borderId="0" xfId="2" applyNumberFormat="1" applyFont="1" applyBorder="1"/>
    <xf numFmtId="0" fontId="4" fillId="0" borderId="14" xfId="0" applyFont="1" applyBorder="1"/>
    <xf numFmtId="0" fontId="4" fillId="0" borderId="15" xfId="0" applyFont="1" applyBorder="1"/>
    <xf numFmtId="0" fontId="4" fillId="0" borderId="18" xfId="0" applyFont="1" applyBorder="1"/>
    <xf numFmtId="0" fontId="4" fillId="0" borderId="0" xfId="0" applyFont="1" applyBorder="1" applyAlignment="1">
      <alignment horizontal="left"/>
    </xf>
    <xf numFmtId="0" fontId="4" fillId="0" borderId="20" xfId="0" applyFont="1" applyBorder="1"/>
    <xf numFmtId="0" fontId="4" fillId="0" borderId="21" xfId="0" applyFont="1" applyBorder="1"/>
    <xf numFmtId="0" fontId="6" fillId="2" borderId="11" xfId="0" applyFont="1" applyFill="1" applyBorder="1"/>
    <xf numFmtId="2" fontId="4" fillId="0" borderId="15" xfId="0" applyNumberFormat="1" applyFont="1" applyBorder="1"/>
    <xf numFmtId="0" fontId="8" fillId="0" borderId="0" xfId="0" applyFont="1" applyBorder="1" applyAlignment="1">
      <alignment horizontal="right"/>
    </xf>
    <xf numFmtId="177" fontId="8" fillId="0" borderId="0" xfId="0" applyNumberFormat="1" applyFont="1" applyBorder="1" applyAlignment="1">
      <alignment horizontal="right"/>
    </xf>
    <xf numFmtId="177" fontId="8" fillId="0" borderId="17" xfId="0" applyNumberFormat="1" applyFont="1" applyBorder="1" applyAlignment="1">
      <alignment horizontal="right"/>
    </xf>
    <xf numFmtId="177" fontId="9" fillId="0" borderId="0" xfId="0" applyNumberFormat="1" applyFont="1" applyBorder="1" applyAlignment="1">
      <alignment horizontal="right"/>
    </xf>
    <xf numFmtId="176" fontId="4" fillId="0" borderId="0" xfId="0" applyNumberFormat="1" applyFont="1"/>
    <xf numFmtId="0" fontId="3" fillId="0" borderId="12" xfId="0" applyFont="1" applyBorder="1"/>
    <xf numFmtId="181" fontId="4" fillId="0" borderId="0" xfId="1" applyNumberFormat="1" applyFont="1" applyBorder="1"/>
    <xf numFmtId="178" fontId="4" fillId="0" borderId="0" xfId="3" applyNumberFormat="1" applyFont="1" applyBorder="1"/>
    <xf numFmtId="178" fontId="4" fillId="0" borderId="17" xfId="3" applyNumberFormat="1" applyFont="1" applyBorder="1"/>
    <xf numFmtId="181" fontId="4" fillId="0" borderId="12" xfId="1" applyNumberFormat="1" applyFont="1" applyBorder="1"/>
    <xf numFmtId="178" fontId="4" fillId="6" borderId="0" xfId="3" applyNumberFormat="1" applyFont="1" applyFill="1" applyBorder="1"/>
    <xf numFmtId="176" fontId="4" fillId="0" borderId="17" xfId="0" applyNumberFormat="1" applyFont="1" applyBorder="1"/>
    <xf numFmtId="0" fontId="4" fillId="0" borderId="12" xfId="0" applyFont="1" applyFill="1" applyBorder="1"/>
    <xf numFmtId="177" fontId="7" fillId="0" borderId="0" xfId="0" applyNumberFormat="1" applyFont="1" applyBorder="1"/>
    <xf numFmtId="181" fontId="8" fillId="0" borderId="0" xfId="1" applyNumberFormat="1" applyFont="1" applyBorder="1" applyAlignment="1">
      <alignment horizontal="right"/>
    </xf>
    <xf numFmtId="181" fontId="8" fillId="0" borderId="17" xfId="1" applyNumberFormat="1" applyFont="1" applyBorder="1" applyAlignment="1">
      <alignment horizontal="right"/>
    </xf>
    <xf numFmtId="181" fontId="9" fillId="0" borderId="0" xfId="1" applyNumberFormat="1" applyFont="1" applyBorder="1" applyAlignment="1">
      <alignment horizontal="right"/>
    </xf>
    <xf numFmtId="9" fontId="6" fillId="0" borderId="12" xfId="0" applyNumberFormat="1" applyFont="1" applyBorder="1"/>
    <xf numFmtId="176" fontId="4" fillId="0" borderId="15" xfId="0" applyNumberFormat="1" applyFont="1" applyBorder="1"/>
    <xf numFmtId="0" fontId="8" fillId="0" borderId="15" xfId="0" applyFont="1" applyBorder="1"/>
    <xf numFmtId="9" fontId="4" fillId="0" borderId="12" xfId="0" applyNumberFormat="1" applyFont="1" applyBorder="1"/>
    <xf numFmtId="0" fontId="6" fillId="0" borderId="0" xfId="0" applyFont="1" applyFill="1" applyBorder="1"/>
    <xf numFmtId="0" fontId="4" fillId="0" borderId="0" xfId="0" applyFont="1" applyFill="1" applyBorder="1"/>
    <xf numFmtId="10" fontId="4" fillId="0" borderId="0" xfId="0" applyNumberFormat="1" applyFont="1" applyBorder="1" applyAlignment="1">
      <alignment horizontal="right"/>
    </xf>
    <xf numFmtId="177" fontId="4" fillId="0" borderId="15" xfId="0" applyNumberFormat="1" applyFont="1" applyBorder="1"/>
    <xf numFmtId="0" fontId="7" fillId="0" borderId="18" xfId="0" applyFont="1" applyBorder="1"/>
    <xf numFmtId="176" fontId="4" fillId="0" borderId="18" xfId="0" applyNumberFormat="1" applyFont="1" applyBorder="1"/>
    <xf numFmtId="0" fontId="6" fillId="0" borderId="0" xfId="0" applyFont="1" applyBorder="1"/>
    <xf numFmtId="181" fontId="4" fillId="0" borderId="0" xfId="0" applyNumberFormat="1" applyFont="1" applyBorder="1"/>
    <xf numFmtId="176" fontId="4" fillId="2" borderId="11" xfId="0" applyNumberFormat="1" applyFont="1" applyFill="1" applyBorder="1"/>
    <xf numFmtId="0" fontId="4" fillId="0" borderId="12" xfId="0" applyFont="1" applyBorder="1" applyAlignment="1">
      <alignment horizontal="right"/>
    </xf>
    <xf numFmtId="0" fontId="4" fillId="0" borderId="0" xfId="0" applyFont="1" applyBorder="1" applyAlignment="1">
      <alignment horizontal="right"/>
    </xf>
    <xf numFmtId="0" fontId="4" fillId="0" borderId="14" xfId="0" applyFont="1" applyBorder="1" applyAlignment="1">
      <alignment horizontal="right"/>
    </xf>
    <xf numFmtId="0" fontId="4" fillId="0" borderId="15" xfId="0" applyFont="1" applyBorder="1" applyAlignment="1">
      <alignment horizontal="right"/>
    </xf>
    <xf numFmtId="176" fontId="4" fillId="2" borderId="16" xfId="0" applyNumberFormat="1" applyFont="1" applyFill="1" applyBorder="1"/>
    <xf numFmtId="10" fontId="4" fillId="0" borderId="0" xfId="0" applyNumberFormat="1" applyFont="1" applyBorder="1"/>
    <xf numFmtId="181" fontId="4" fillId="0" borderId="0" xfId="3" applyNumberFormat="1" applyFont="1" applyBorder="1"/>
    <xf numFmtId="0" fontId="4" fillId="0" borderId="14" xfId="0" applyFont="1" applyBorder="1" applyAlignment="1"/>
    <xf numFmtId="0" fontId="4" fillId="0" borderId="15" xfId="0" applyFont="1" applyFill="1" applyBorder="1" applyAlignment="1">
      <alignment horizontal="left"/>
    </xf>
    <xf numFmtId="0" fontId="11" fillId="0" borderId="0" xfId="0" applyFont="1" applyBorder="1"/>
    <xf numFmtId="178" fontId="4" fillId="0" borderId="0" xfId="0" applyNumberFormat="1" applyFont="1"/>
    <xf numFmtId="179" fontId="4" fillId="0" borderId="0" xfId="0" applyNumberFormat="1" applyFont="1" applyBorder="1"/>
    <xf numFmtId="178" fontId="4" fillId="0" borderId="0" xfId="0" applyNumberFormat="1" applyFont="1" applyBorder="1"/>
    <xf numFmtId="181" fontId="4" fillId="2" borderId="11" xfId="1" applyNumberFormat="1" applyFont="1" applyFill="1" applyBorder="1"/>
    <xf numFmtId="181" fontId="4" fillId="2" borderId="16" xfId="1" applyNumberFormat="1" applyFont="1" applyFill="1" applyBorder="1"/>
    <xf numFmtId="0" fontId="4" fillId="0" borderId="0" xfId="0" applyFont="1" applyFill="1"/>
    <xf numFmtId="0" fontId="3" fillId="3" borderId="10" xfId="0" applyFont="1" applyFill="1" applyBorder="1"/>
    <xf numFmtId="0" fontId="3" fillId="3" borderId="11" xfId="0" applyFont="1" applyFill="1" applyBorder="1"/>
    <xf numFmtId="0" fontId="3" fillId="3" borderId="16" xfId="0" applyFont="1" applyFill="1" applyBorder="1"/>
    <xf numFmtId="0" fontId="6" fillId="0" borderId="12" xfId="0" applyFont="1" applyFill="1" applyBorder="1"/>
    <xf numFmtId="181" fontId="4" fillId="0" borderId="0" xfId="1" applyNumberFormat="1" applyFont="1" applyFill="1" applyBorder="1"/>
    <xf numFmtId="181" fontId="4" fillId="0" borderId="17" xfId="1" applyNumberFormat="1" applyFont="1" applyFill="1" applyBorder="1"/>
    <xf numFmtId="0" fontId="4" fillId="0" borderId="0" xfId="0" applyFont="1" applyFill="1" applyAlignment="1">
      <alignment wrapText="1"/>
    </xf>
    <xf numFmtId="0" fontId="3" fillId="3" borderId="12" xfId="0" applyFont="1" applyFill="1" applyBorder="1"/>
    <xf numFmtId="0" fontId="3" fillId="3" borderId="0" xfId="0" applyFont="1" applyFill="1" applyBorder="1"/>
    <xf numFmtId="0" fontId="3" fillId="3" borderId="17" xfId="0" applyFont="1" applyFill="1" applyBorder="1"/>
    <xf numFmtId="0" fontId="4" fillId="0" borderId="0" xfId="0" applyFont="1" applyAlignment="1">
      <alignment wrapText="1"/>
    </xf>
    <xf numFmtId="181" fontId="8" fillId="0" borderId="0" xfId="1" applyNumberFormat="1" applyFont="1" applyFill="1" applyBorder="1" applyAlignment="1">
      <alignment horizontal="center"/>
    </xf>
    <xf numFmtId="181" fontId="8" fillId="0" borderId="17" xfId="1" applyNumberFormat="1" applyFont="1" applyFill="1" applyBorder="1" applyAlignment="1">
      <alignment horizontal="center"/>
    </xf>
    <xf numFmtId="181" fontId="9" fillId="0" borderId="0" xfId="1" applyNumberFormat="1" applyFont="1" applyFill="1" applyBorder="1" applyAlignment="1">
      <alignment horizontal="right"/>
    </xf>
    <xf numFmtId="181" fontId="9" fillId="0" borderId="17" xfId="1" applyNumberFormat="1" applyFont="1" applyFill="1" applyBorder="1" applyAlignment="1">
      <alignment horizontal="right"/>
    </xf>
    <xf numFmtId="181" fontId="4" fillId="4" borderId="0" xfId="1" applyNumberFormat="1" applyFont="1" applyFill="1" applyBorder="1"/>
    <xf numFmtId="181" fontId="4" fillId="4" borderId="17" xfId="1" applyNumberFormat="1" applyFont="1" applyFill="1" applyBorder="1"/>
    <xf numFmtId="0" fontId="4" fillId="0" borderId="0" xfId="0" applyFont="1" applyFill="1" applyAlignment="1">
      <alignment vertical="top" wrapText="1"/>
    </xf>
    <xf numFmtId="0" fontId="7" fillId="3" borderId="12" xfId="0" applyFont="1" applyFill="1" applyBorder="1"/>
    <xf numFmtId="0" fontId="4" fillId="0" borderId="0" xfId="0" applyFont="1" applyAlignment="1">
      <alignment vertical="top" wrapText="1"/>
    </xf>
    <xf numFmtId="181" fontId="4" fillId="4" borderId="2" xfId="1" applyNumberFormat="1" applyFont="1" applyFill="1" applyBorder="1"/>
    <xf numFmtId="181" fontId="4" fillId="4" borderId="19" xfId="1" applyNumberFormat="1" applyFont="1" applyFill="1" applyBorder="1"/>
    <xf numFmtId="0" fontId="8" fillId="3" borderId="12" xfId="0" applyFont="1" applyFill="1" applyBorder="1" applyAlignment="1">
      <alignment vertical="top" wrapText="1"/>
    </xf>
    <xf numFmtId="181" fontId="4" fillId="0" borderId="0" xfId="0" applyNumberFormat="1" applyFont="1"/>
    <xf numFmtId="0" fontId="7" fillId="0" borderId="12" xfId="0" quotePrefix="1" applyFont="1" applyBorder="1"/>
    <xf numFmtId="9" fontId="4" fillId="3" borderId="12" xfId="0" applyNumberFormat="1" applyFont="1" applyFill="1" applyBorder="1"/>
    <xf numFmtId="179" fontId="4" fillId="4" borderId="0" xfId="1" applyFont="1" applyFill="1" applyBorder="1"/>
    <xf numFmtId="179" fontId="4" fillId="4" borderId="0" xfId="0" applyNumberFormat="1" applyFont="1" applyFill="1" applyBorder="1"/>
    <xf numFmtId="179" fontId="4" fillId="4" borderId="17" xfId="1" applyFont="1" applyFill="1" applyBorder="1"/>
    <xf numFmtId="181" fontId="4" fillId="0" borderId="17" xfId="1" applyNumberFormat="1" applyFont="1" applyBorder="1"/>
    <xf numFmtId="9" fontId="4" fillId="3" borderId="14" xfId="0" applyNumberFormat="1" applyFont="1" applyFill="1" applyBorder="1"/>
    <xf numFmtId="179" fontId="4" fillId="4" borderId="15" xfId="1" applyFont="1" applyFill="1" applyBorder="1"/>
    <xf numFmtId="179" fontId="4" fillId="4" borderId="15" xfId="0" applyNumberFormat="1" applyFont="1" applyFill="1" applyBorder="1"/>
    <xf numFmtId="179" fontId="4" fillId="4" borderId="18" xfId="1" applyFont="1" applyFill="1" applyBorder="1"/>
    <xf numFmtId="0" fontId="7" fillId="3" borderId="11" xfId="0" applyFont="1" applyFill="1" applyBorder="1"/>
    <xf numFmtId="0" fontId="7" fillId="3" borderId="16" xfId="0" applyFont="1" applyFill="1" applyBorder="1"/>
    <xf numFmtId="0" fontId="7" fillId="3" borderId="0" xfId="0" applyFont="1" applyFill="1" applyBorder="1"/>
    <xf numFmtId="0" fontId="7" fillId="3" borderId="17" xfId="0" applyFont="1" applyFill="1" applyBorder="1"/>
    <xf numFmtId="0" fontId="4" fillId="3" borderId="12" xfId="0" applyFont="1" applyFill="1" applyBorder="1"/>
    <xf numFmtId="178" fontId="4" fillId="4" borderId="0" xfId="3" applyNumberFormat="1" applyFont="1" applyFill="1" applyBorder="1"/>
    <xf numFmtId="178" fontId="4" fillId="4" borderId="0" xfId="0" applyNumberFormat="1" applyFont="1" applyFill="1" applyBorder="1"/>
    <xf numFmtId="0" fontId="4" fillId="3" borderId="14" xfId="0" applyFont="1" applyFill="1" applyBorder="1"/>
    <xf numFmtId="178" fontId="4" fillId="4" borderId="15" xfId="3" applyNumberFormat="1" applyFont="1" applyFill="1" applyBorder="1"/>
    <xf numFmtId="178" fontId="4" fillId="4" borderId="15" xfId="0" applyNumberFormat="1" applyFont="1" applyFill="1" applyBorder="1"/>
    <xf numFmtId="0" fontId="4" fillId="3" borderId="15" xfId="0" applyFont="1" applyFill="1" applyBorder="1"/>
    <xf numFmtId="181" fontId="4" fillId="4" borderId="18" xfId="1" applyNumberFormat="1" applyFont="1" applyFill="1" applyBorder="1"/>
    <xf numFmtId="0" fontId="7" fillId="0" borderId="14" xfId="0" quotePrefix="1" applyFont="1" applyBorder="1"/>
    <xf numFmtId="181" fontId="4" fillId="4" borderId="15" xfId="1" applyNumberFormat="1" applyFont="1" applyFill="1" applyBorder="1"/>
    <xf numFmtId="0" fontId="4" fillId="3" borderId="16" xfId="0" applyFont="1" applyFill="1" applyBorder="1"/>
    <xf numFmtId="181" fontId="4" fillId="0" borderId="0" xfId="1" applyNumberFormat="1" applyFont="1"/>
    <xf numFmtId="0" fontId="4" fillId="3" borderId="17" xfId="0" applyFont="1" applyFill="1" applyBorder="1"/>
    <xf numFmtId="0" fontId="3" fillId="2" borderId="10" xfId="0" applyFont="1" applyFill="1" applyBorder="1" applyAlignment="1"/>
    <xf numFmtId="0" fontId="3" fillId="2" borderId="11" xfId="0" applyFont="1" applyFill="1" applyBorder="1" applyAlignment="1"/>
    <xf numFmtId="181" fontId="7" fillId="2" borderId="16" xfId="1" applyNumberFormat="1" applyFont="1" applyFill="1" applyBorder="1"/>
    <xf numFmtId="0" fontId="3" fillId="0" borderId="12" xfId="0" applyFont="1" applyFill="1" applyBorder="1" applyAlignment="1"/>
    <xf numFmtId="0" fontId="3" fillId="0" borderId="0" xfId="0" applyFont="1" applyFill="1" applyBorder="1" applyAlignment="1"/>
    <xf numFmtId="181" fontId="7" fillId="0" borderId="17" xfId="1" applyNumberFormat="1" applyFont="1" applyFill="1" applyBorder="1"/>
    <xf numFmtId="0" fontId="4" fillId="3" borderId="18" xfId="0" applyFont="1" applyFill="1" applyBorder="1"/>
    <xf numFmtId="178" fontId="4" fillId="0" borderId="0" xfId="3" applyNumberFormat="1" applyFont="1" applyFill="1"/>
    <xf numFmtId="181" fontId="4" fillId="0" borderId="0" xfId="1" applyNumberFormat="1" applyFont="1" applyFill="1"/>
    <xf numFmtId="0" fontId="3" fillId="2" borderId="20" xfId="0" applyFont="1" applyFill="1" applyBorder="1"/>
    <xf numFmtId="181" fontId="4" fillId="2" borderId="21" xfId="1" applyNumberFormat="1" applyFont="1" applyFill="1" applyBorder="1"/>
    <xf numFmtId="181" fontId="4" fillId="2" borderId="22" xfId="1" applyNumberFormat="1" applyFont="1" applyFill="1" applyBorder="1"/>
    <xf numFmtId="0" fontId="7" fillId="2" borderId="14" xfId="0" applyFont="1" applyFill="1" applyBorder="1" applyAlignment="1"/>
    <xf numFmtId="0" fontId="6" fillId="2" borderId="15" xfId="0" applyFont="1" applyFill="1" applyBorder="1" applyAlignment="1"/>
    <xf numFmtId="181" fontId="4" fillId="2" borderId="18" xfId="1" applyNumberFormat="1" applyFont="1" applyFill="1" applyBorder="1"/>
    <xf numFmtId="0" fontId="7" fillId="0" borderId="0" xfId="0" applyFont="1" applyFill="1" applyBorder="1" applyAlignment="1"/>
    <xf numFmtId="0" fontId="6" fillId="0" borderId="0" xfId="0" applyFont="1" applyFill="1" applyBorder="1" applyAlignment="1"/>
    <xf numFmtId="0" fontId="7" fillId="0" borderId="15" xfId="0" applyFont="1" applyBorder="1"/>
    <xf numFmtId="0" fontId="6" fillId="2" borderId="10" xfId="0" applyFont="1" applyFill="1" applyBorder="1"/>
    <xf numFmtId="178" fontId="4" fillId="2" borderId="11" xfId="3" applyNumberFormat="1" applyFont="1" applyFill="1" applyBorder="1"/>
    <xf numFmtId="0" fontId="6" fillId="3" borderId="10" xfId="0" applyFont="1" applyFill="1" applyBorder="1"/>
    <xf numFmtId="0" fontId="4" fillId="3" borderId="11" xfId="0" applyFont="1" applyFill="1" applyBorder="1"/>
    <xf numFmtId="178" fontId="4" fillId="0" borderId="0" xfId="3" applyNumberFormat="1" applyFont="1" applyFill="1" applyBorder="1"/>
    <xf numFmtId="0" fontId="4" fillId="0" borderId="17" xfId="0" applyFont="1" applyFill="1" applyBorder="1"/>
    <xf numFmtId="0" fontId="9" fillId="3" borderId="0" xfId="0" applyFont="1" applyFill="1" applyBorder="1"/>
    <xf numFmtId="0" fontId="9" fillId="3" borderId="17" xfId="0" applyFont="1" applyFill="1" applyBorder="1"/>
    <xf numFmtId="178" fontId="9" fillId="0" borderId="0" xfId="3" applyNumberFormat="1" applyFont="1" applyBorder="1" applyAlignment="1">
      <alignment horizontal="center"/>
    </xf>
    <xf numFmtId="0" fontId="9" fillId="0" borderId="0" xfId="0" applyFont="1" applyFill="1" applyBorder="1" applyAlignment="1">
      <alignment horizontal="center"/>
    </xf>
    <xf numFmtId="0" fontId="9" fillId="0" borderId="0" xfId="0" applyFont="1" applyBorder="1" applyAlignment="1">
      <alignment horizontal="center"/>
    </xf>
    <xf numFmtId="0" fontId="9" fillId="0" borderId="17" xfId="0" applyFont="1" applyBorder="1" applyAlignment="1">
      <alignment horizontal="center"/>
    </xf>
    <xf numFmtId="0" fontId="9" fillId="3" borderId="0" xfId="0" applyFont="1" applyFill="1" applyBorder="1" applyAlignment="1">
      <alignment horizontal="center"/>
    </xf>
    <xf numFmtId="0" fontId="9" fillId="3" borderId="17" xfId="0" applyFont="1" applyFill="1" applyBorder="1" applyAlignment="1">
      <alignment horizontal="center"/>
    </xf>
    <xf numFmtId="179" fontId="4" fillId="4" borderId="2" xfId="1" applyFont="1" applyFill="1" applyBorder="1"/>
    <xf numFmtId="179" fontId="4" fillId="4" borderId="19" xfId="1" applyFont="1" applyFill="1" applyBorder="1"/>
    <xf numFmtId="178" fontId="4" fillId="0" borderId="2" xfId="3" applyNumberFormat="1" applyFont="1" applyFill="1" applyBorder="1"/>
    <xf numFmtId="0" fontId="4" fillId="0" borderId="2" xfId="0" applyFont="1" applyFill="1" applyBorder="1"/>
    <xf numFmtId="179" fontId="4" fillId="4" borderId="28" xfId="1" applyFont="1" applyFill="1" applyBorder="1"/>
    <xf numFmtId="179" fontId="4" fillId="4" borderId="23" xfId="1" applyFont="1" applyFill="1" applyBorder="1"/>
    <xf numFmtId="0" fontId="4" fillId="6" borderId="0" xfId="0" applyFont="1" applyFill="1"/>
    <xf numFmtId="0" fontId="6" fillId="3" borderId="12" xfId="0" applyFont="1" applyFill="1" applyBorder="1"/>
    <xf numFmtId="0" fontId="4" fillId="3" borderId="0" xfId="0" applyFont="1" applyFill="1" applyBorder="1"/>
    <xf numFmtId="181" fontId="4" fillId="4" borderId="28" xfId="1" applyNumberFormat="1" applyFont="1" applyFill="1" applyBorder="1"/>
    <xf numFmtId="181" fontId="4" fillId="0" borderId="28" xfId="1" applyNumberFormat="1" applyFont="1" applyFill="1" applyBorder="1"/>
    <xf numFmtId="181" fontId="4" fillId="4" borderId="23" xfId="1" applyNumberFormat="1" applyFont="1" applyFill="1" applyBorder="1"/>
    <xf numFmtId="178" fontId="4" fillId="4" borderId="17" xfId="3" applyNumberFormat="1" applyFont="1" applyFill="1" applyBorder="1"/>
    <xf numFmtId="178" fontId="4" fillId="4" borderId="0" xfId="3" applyNumberFormat="1" applyFont="1" applyFill="1" applyBorder="1" applyAlignment="1">
      <alignment horizontal="center"/>
    </xf>
    <xf numFmtId="178" fontId="4" fillId="4" borderId="17" xfId="3" applyNumberFormat="1" applyFont="1" applyFill="1" applyBorder="1" applyAlignment="1">
      <alignment horizontal="center"/>
    </xf>
    <xf numFmtId="178" fontId="4" fillId="4" borderId="28" xfId="0" applyNumberFormat="1" applyFont="1" applyFill="1" applyBorder="1"/>
    <xf numFmtId="178" fontId="4" fillId="4" borderId="23" xfId="0" applyNumberFormat="1" applyFont="1" applyFill="1" applyBorder="1"/>
    <xf numFmtId="0" fontId="4" fillId="0" borderId="15" xfId="0" applyFont="1" applyFill="1" applyBorder="1"/>
    <xf numFmtId="178" fontId="4" fillId="0" borderId="0" xfId="3" applyNumberFormat="1" applyFont="1"/>
    <xf numFmtId="0" fontId="6" fillId="0" borderId="17" xfId="0" applyFont="1" applyFill="1" applyBorder="1"/>
    <xf numFmtId="0" fontId="4" fillId="0" borderId="12" xfId="0" quotePrefix="1" applyFont="1" applyFill="1" applyBorder="1"/>
    <xf numFmtId="181" fontId="4" fillId="4" borderId="29" xfId="1" applyNumberFormat="1" applyFont="1" applyFill="1" applyBorder="1"/>
    <xf numFmtId="181" fontId="4" fillId="4" borderId="30" xfId="1" applyNumberFormat="1" applyFont="1" applyFill="1" applyBorder="1"/>
    <xf numFmtId="0" fontId="4" fillId="0" borderId="14" xfId="0" applyFont="1" applyFill="1" applyBorder="1"/>
    <xf numFmtId="178" fontId="4" fillId="4" borderId="15" xfId="3" applyNumberFormat="1" applyFont="1" applyFill="1" applyBorder="1" applyAlignment="1">
      <alignment horizontal="center"/>
    </xf>
    <xf numFmtId="0" fontId="4" fillId="0" borderId="15" xfId="0" applyFont="1" applyFill="1" applyBorder="1" applyAlignment="1">
      <alignment horizontal="center"/>
    </xf>
    <xf numFmtId="178" fontId="4" fillId="4" borderId="18" xfId="3" applyNumberFormat="1" applyFont="1" applyFill="1" applyBorder="1" applyAlignment="1">
      <alignment horizontal="center"/>
    </xf>
    <xf numFmtId="0" fontId="3" fillId="0" borderId="12" xfId="0" applyFont="1" applyFill="1" applyBorder="1"/>
    <xf numFmtId="0" fontId="7" fillId="0" borderId="0" xfId="0" applyFont="1" applyFill="1" applyBorder="1"/>
    <xf numFmtId="0" fontId="8" fillId="0" borderId="0" xfId="0" applyFont="1" applyBorder="1" applyAlignment="1">
      <alignment wrapText="1"/>
    </xf>
    <xf numFmtId="9" fontId="4" fillId="4" borderId="0" xfId="2" applyFont="1" applyFill="1" applyBorder="1"/>
    <xf numFmtId="178" fontId="4" fillId="4" borderId="0" xfId="2" applyNumberFormat="1" applyFont="1" applyFill="1" applyBorder="1"/>
    <xf numFmtId="181" fontId="4" fillId="4" borderId="0" xfId="1" applyNumberFormat="1" applyFont="1" applyFill="1" applyBorder="1" applyAlignment="1">
      <alignment wrapText="1"/>
    </xf>
    <xf numFmtId="181" fontId="4" fillId="4" borderId="2" xfId="1" applyNumberFormat="1" applyFont="1" applyFill="1" applyBorder="1" applyAlignment="1">
      <alignment wrapText="1"/>
    </xf>
    <xf numFmtId="0" fontId="8" fillId="0" borderId="12" xfId="0" applyFont="1" applyFill="1" applyBorder="1" applyAlignment="1">
      <alignment wrapText="1"/>
    </xf>
    <xf numFmtId="0" fontId="9" fillId="0" borderId="0" xfId="0" applyFont="1" applyBorder="1" applyAlignment="1">
      <alignment wrapText="1"/>
    </xf>
    <xf numFmtId="0" fontId="9" fillId="0" borderId="0" xfId="0" applyFont="1" applyFill="1" applyBorder="1" applyAlignment="1">
      <alignment wrapText="1"/>
    </xf>
    <xf numFmtId="0" fontId="9" fillId="0" borderId="17" xfId="0" applyFont="1" applyBorder="1" applyAlignment="1">
      <alignment wrapText="1"/>
    </xf>
    <xf numFmtId="0" fontId="9" fillId="0" borderId="0" xfId="0" applyFont="1" applyAlignment="1">
      <alignment wrapText="1"/>
    </xf>
    <xf numFmtId="0" fontId="7" fillId="0" borderId="12" xfId="0" applyFont="1" applyFill="1" applyBorder="1"/>
    <xf numFmtId="176" fontId="4" fillId="4" borderId="0" xfId="0" applyNumberFormat="1" applyFont="1" applyFill="1" applyBorder="1"/>
    <xf numFmtId="0" fontId="8" fillId="0" borderId="12" xfId="0" applyFont="1" applyFill="1" applyBorder="1"/>
    <xf numFmtId="0" fontId="9" fillId="0" borderId="0" xfId="0" applyFont="1" applyBorder="1"/>
    <xf numFmtId="0" fontId="8" fillId="0" borderId="0" xfId="0" applyFont="1" applyBorder="1"/>
    <xf numFmtId="0" fontId="8" fillId="0" borderId="0" xfId="0" applyFont="1" applyFill="1" applyBorder="1"/>
    <xf numFmtId="0" fontId="9" fillId="0" borderId="0" xfId="0" applyFont="1" applyFill="1" applyBorder="1"/>
    <xf numFmtId="0" fontId="9" fillId="0" borderId="17" xfId="0" applyFont="1" applyBorder="1"/>
    <xf numFmtId="0" fontId="9" fillId="0" borderId="0" xfId="0" applyFont="1"/>
    <xf numFmtId="0" fontId="8" fillId="0" borderId="12" xfId="0" applyFont="1" applyFill="1" applyBorder="1" applyAlignment="1">
      <alignment horizontal="right"/>
    </xf>
    <xf numFmtId="0" fontId="9" fillId="0" borderId="0" xfId="0" applyFont="1" applyBorder="1" applyAlignment="1">
      <alignment horizontal="right"/>
    </xf>
    <xf numFmtId="0" fontId="9" fillId="0" borderId="0" xfId="0" applyFont="1" applyFill="1" applyBorder="1" applyAlignment="1">
      <alignment horizontal="right"/>
    </xf>
    <xf numFmtId="0" fontId="9" fillId="0" borderId="0" xfId="0" applyFont="1" applyAlignment="1">
      <alignment horizontal="right"/>
    </xf>
    <xf numFmtId="179" fontId="4" fillId="4" borderId="0" xfId="1" applyNumberFormat="1" applyFont="1" applyFill="1" applyBorder="1"/>
    <xf numFmtId="176" fontId="4" fillId="4" borderId="0" xfId="1" applyNumberFormat="1" applyFont="1" applyFill="1" applyBorder="1"/>
    <xf numFmtId="178" fontId="4" fillId="0" borderId="0" xfId="0" applyNumberFormat="1" applyFont="1" applyFill="1" applyBorder="1"/>
    <xf numFmtId="177" fontId="4" fillId="0" borderId="0" xfId="0" applyNumberFormat="1" applyFont="1" applyFill="1" applyBorder="1"/>
    <xf numFmtId="181" fontId="4" fillId="4" borderId="0" xfId="0" applyNumberFormat="1" applyFont="1" applyFill="1" applyBorder="1"/>
    <xf numFmtId="181" fontId="4" fillId="0" borderId="17" xfId="0" applyNumberFormat="1" applyFont="1" applyBorder="1"/>
    <xf numFmtId="0" fontId="6" fillId="0" borderId="0" xfId="0" applyFont="1" applyBorder="1" applyAlignment="1">
      <alignment horizontal="center"/>
    </xf>
    <xf numFmtId="0" fontId="6" fillId="0" borderId="0" xfId="0" quotePrefix="1" applyFont="1" applyBorder="1" applyAlignment="1">
      <alignment horizontal="center"/>
    </xf>
    <xf numFmtId="0" fontId="7" fillId="0" borderId="12" xfId="0" applyFont="1" applyFill="1" applyBorder="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17" xfId="0" applyFont="1" applyBorder="1" applyAlignment="1">
      <alignment vertical="top" wrapText="1"/>
    </xf>
    <xf numFmtId="181" fontId="6" fillId="0" borderId="0" xfId="1" applyNumberFormat="1" applyFont="1" applyFill="1" applyBorder="1" applyAlignment="1">
      <alignment horizontal="center"/>
    </xf>
    <xf numFmtId="0" fontId="7" fillId="0" borderId="12" xfId="0" applyFont="1" applyFill="1" applyBorder="1" applyAlignment="1">
      <alignment wrapText="1"/>
    </xf>
    <xf numFmtId="0" fontId="4" fillId="0" borderId="0" xfId="0" applyFont="1" applyBorder="1" applyAlignment="1">
      <alignment wrapText="1"/>
    </xf>
    <xf numFmtId="0" fontId="4" fillId="0" borderId="0" xfId="0" applyFont="1" applyFill="1" applyBorder="1" applyAlignment="1">
      <alignment wrapText="1"/>
    </xf>
    <xf numFmtId="0" fontId="4" fillId="0" borderId="17" xfId="0" applyFont="1" applyBorder="1" applyAlignment="1">
      <alignment wrapText="1"/>
    </xf>
    <xf numFmtId="0" fontId="7" fillId="0" borderId="14" xfId="0" applyFont="1" applyFill="1" applyBorder="1"/>
    <xf numFmtId="0" fontId="4" fillId="0" borderId="18" xfId="0" applyFont="1" applyFill="1" applyBorder="1"/>
    <xf numFmtId="0" fontId="3" fillId="0" borderId="20" xfId="0" applyFont="1" applyBorder="1"/>
    <xf numFmtId="0" fontId="4" fillId="0" borderId="22" xfId="0" applyFont="1" applyBorder="1"/>
    <xf numFmtId="181" fontId="4" fillId="4" borderId="17" xfId="0" applyNumberFormat="1" applyFont="1" applyFill="1" applyBorder="1"/>
    <xf numFmtId="0" fontId="7" fillId="0" borderId="14" xfId="0" applyFont="1" applyBorder="1"/>
    <xf numFmtId="0" fontId="7" fillId="0" borderId="15" xfId="0" applyFont="1" applyFill="1" applyBorder="1"/>
    <xf numFmtId="181" fontId="4" fillId="4" borderId="23" xfId="0" applyNumberFormat="1" applyFont="1" applyFill="1" applyBorder="1"/>
    <xf numFmtId="0" fontId="3" fillId="0" borderId="20" xfId="0" applyFont="1" applyFill="1" applyBorder="1"/>
    <xf numFmtId="0" fontId="4" fillId="0" borderId="21" xfId="0" applyFont="1" applyFill="1" applyBorder="1"/>
    <xf numFmtId="0" fontId="4" fillId="0" borderId="22" xfId="0" applyFont="1" applyFill="1" applyBorder="1"/>
    <xf numFmtId="0" fontId="3" fillId="5" borderId="10" xfId="0" applyFont="1" applyFill="1" applyBorder="1"/>
    <xf numFmtId="0" fontId="4" fillId="5" borderId="11" xfId="0" applyFont="1" applyFill="1" applyBorder="1"/>
    <xf numFmtId="0" fontId="4" fillId="5" borderId="16" xfId="0" applyFont="1" applyFill="1" applyBorder="1"/>
    <xf numFmtId="0" fontId="3" fillId="5" borderId="11" xfId="0" applyFont="1" applyFill="1" applyBorder="1"/>
    <xf numFmtId="0" fontId="7" fillId="5" borderId="11" xfId="0" applyFont="1" applyFill="1" applyBorder="1"/>
    <xf numFmtId="0" fontId="6" fillId="5" borderId="16" xfId="0" applyFont="1" applyFill="1" applyBorder="1"/>
    <xf numFmtId="0" fontId="7" fillId="5" borderId="12" xfId="0" applyFont="1" applyFill="1" applyBorder="1"/>
    <xf numFmtId="0" fontId="4" fillId="5" borderId="0" xfId="0" applyFont="1" applyFill="1" applyBorder="1"/>
    <xf numFmtId="0" fontId="4" fillId="5" borderId="17" xfId="0" applyFont="1" applyFill="1" applyBorder="1"/>
    <xf numFmtId="0" fontId="6" fillId="5" borderId="17" xfId="0" applyFont="1" applyFill="1" applyBorder="1"/>
    <xf numFmtId="0" fontId="7" fillId="5" borderId="12" xfId="0" applyFont="1" applyFill="1" applyBorder="1" applyAlignment="1">
      <alignment wrapText="1"/>
    </xf>
    <xf numFmtId="0" fontId="4" fillId="5" borderId="0" xfId="0" applyFont="1" applyFill="1" applyBorder="1" applyAlignment="1">
      <alignment wrapText="1"/>
    </xf>
    <xf numFmtId="0" fontId="7" fillId="5" borderId="0" xfId="0" applyFont="1" applyFill="1" applyBorder="1"/>
    <xf numFmtId="0" fontId="7" fillId="5" borderId="17" xfId="0" applyFont="1" applyFill="1" applyBorder="1"/>
    <xf numFmtId="0" fontId="8" fillId="5" borderId="12" xfId="0" applyFont="1" applyFill="1" applyBorder="1"/>
    <xf numFmtId="0" fontId="9" fillId="5" borderId="0" xfId="0" applyFont="1" applyFill="1" applyBorder="1"/>
    <xf numFmtId="0" fontId="8" fillId="5" borderId="0" xfId="0" applyFont="1" applyFill="1" applyBorder="1" applyAlignment="1">
      <alignment horizontal="center" wrapText="1"/>
    </xf>
    <xf numFmtId="0" fontId="7" fillId="5" borderId="0" xfId="0" applyFont="1" applyFill="1" applyBorder="1" applyAlignment="1">
      <alignment horizontal="center"/>
    </xf>
    <xf numFmtId="0" fontId="8" fillId="5" borderId="17" xfId="0" applyFont="1" applyFill="1" applyBorder="1" applyAlignment="1">
      <alignment horizontal="center" wrapText="1"/>
    </xf>
    <xf numFmtId="178" fontId="4" fillId="5" borderId="0" xfId="3" applyNumberFormat="1" applyFont="1" applyFill="1" applyBorder="1"/>
    <xf numFmtId="181" fontId="4" fillId="5" borderId="0" xfId="1" applyNumberFormat="1" applyFont="1" applyFill="1" applyBorder="1"/>
    <xf numFmtId="181" fontId="4" fillId="5" borderId="17" xfId="1" applyNumberFormat="1" applyFont="1" applyFill="1" applyBorder="1"/>
    <xf numFmtId="181" fontId="4" fillId="5" borderId="0" xfId="1" applyNumberFormat="1" applyFont="1" applyFill="1" applyBorder="1" applyAlignment="1">
      <alignment horizontal="right"/>
    </xf>
    <xf numFmtId="0" fontId="4" fillId="5" borderId="15" xfId="0" applyFont="1" applyFill="1" applyBorder="1"/>
    <xf numFmtId="0" fontId="3" fillId="5" borderId="12" xfId="0" applyFont="1" applyFill="1" applyBorder="1"/>
    <xf numFmtId="0" fontId="4" fillId="5" borderId="0" xfId="0" applyFont="1" applyFill="1" applyBorder="1" applyAlignment="1">
      <alignment horizontal="center"/>
    </xf>
    <xf numFmtId="181" fontId="4" fillId="5" borderId="17" xfId="0" applyNumberFormat="1" applyFont="1" applyFill="1" applyBorder="1"/>
    <xf numFmtId="0" fontId="7" fillId="5" borderId="14" xfId="0" applyFont="1" applyFill="1" applyBorder="1"/>
    <xf numFmtId="0" fontId="4" fillId="5" borderId="18" xfId="0" applyFont="1" applyFill="1" applyBorder="1"/>
    <xf numFmtId="0" fontId="6" fillId="5" borderId="26" xfId="0" applyFont="1" applyFill="1" applyBorder="1"/>
    <xf numFmtId="0" fontId="3" fillId="5" borderId="0" xfId="0" applyFont="1" applyFill="1" applyBorder="1"/>
    <xf numFmtId="0" fontId="3" fillId="5" borderId="24" xfId="0" applyFont="1" applyFill="1" applyBorder="1"/>
    <xf numFmtId="0" fontId="7" fillId="5" borderId="25" xfId="0" applyFont="1" applyFill="1" applyBorder="1"/>
    <xf numFmtId="0" fontId="4" fillId="5" borderId="25" xfId="0" applyFont="1" applyFill="1" applyBorder="1"/>
    <xf numFmtId="0" fontId="4" fillId="5" borderId="27" xfId="0" applyFont="1" applyFill="1" applyBorder="1"/>
    <xf numFmtId="181" fontId="4" fillId="4" borderId="2" xfId="0" applyNumberFormat="1" applyFont="1" applyFill="1" applyBorder="1"/>
    <xf numFmtId="0" fontId="4" fillId="5" borderId="21" xfId="0" applyFont="1" applyFill="1" applyBorder="1"/>
    <xf numFmtId="181" fontId="4" fillId="4" borderId="22" xfId="1" applyNumberFormat="1" applyFont="1" applyFill="1" applyBorder="1"/>
    <xf numFmtId="181" fontId="4" fillId="5" borderId="0" xfId="0" applyNumberFormat="1" applyFont="1" applyFill="1" applyBorder="1"/>
    <xf numFmtId="0" fontId="4" fillId="0" borderId="0" xfId="0" applyFont="1" applyAlignment="1">
      <alignment vertical="center" wrapText="1"/>
    </xf>
    <xf numFmtId="0" fontId="6" fillId="0" borderId="12" xfId="0" applyFont="1" applyFill="1" applyBorder="1" applyAlignment="1">
      <alignment horizontal="center"/>
    </xf>
    <xf numFmtId="0" fontId="6" fillId="0" borderId="0" xfId="0" applyFont="1" applyFill="1" applyBorder="1" applyAlignment="1">
      <alignment horizontal="center"/>
    </xf>
    <xf numFmtId="0" fontId="6" fillId="0" borderId="17" xfId="0" applyFont="1" applyFill="1" applyBorder="1" applyAlignment="1">
      <alignment horizontal="center"/>
    </xf>
    <xf numFmtId="181" fontId="4" fillId="4" borderId="13" xfId="1" applyNumberFormat="1" applyFont="1" applyFill="1" applyBorder="1"/>
    <xf numFmtId="178" fontId="4" fillId="0" borderId="17" xfId="0" applyNumberFormat="1" applyFont="1" applyBorder="1"/>
    <xf numFmtId="178" fontId="4" fillId="0" borderId="18" xfId="0" applyNumberFormat="1" applyFont="1" applyBorder="1"/>
    <xf numFmtId="0" fontId="8" fillId="0" borderId="0" xfId="0" applyFont="1"/>
    <xf numFmtId="178" fontId="4" fillId="4" borderId="0" xfId="3" applyNumberFormat="1" applyFont="1" applyFill="1"/>
    <xf numFmtId="178" fontId="4" fillId="4" borderId="2" xfId="3" applyNumberFormat="1" applyFont="1" applyFill="1" applyBorder="1"/>
    <xf numFmtId="0" fontId="4" fillId="0" borderId="0" xfId="0" quotePrefix="1" applyFont="1"/>
    <xf numFmtId="0" fontId="9" fillId="2" borderId="2" xfId="0" applyFont="1" applyFill="1" applyBorder="1"/>
    <xf numFmtId="0" fontId="9" fillId="2" borderId="4" xfId="0" applyFont="1" applyFill="1" applyBorder="1"/>
    <xf numFmtId="178" fontId="4" fillId="0" borderId="5" xfId="3" applyNumberFormat="1" applyFont="1" applyFill="1" applyBorder="1"/>
    <xf numFmtId="0" fontId="12" fillId="0" borderId="0" xfId="0" applyFont="1" applyFill="1" applyBorder="1"/>
    <xf numFmtId="0" fontId="4" fillId="0" borderId="2" xfId="0" applyFont="1" applyBorder="1"/>
    <xf numFmtId="0" fontId="12" fillId="0" borderId="2" xfId="0" applyFont="1" applyBorder="1"/>
    <xf numFmtId="178" fontId="4" fillId="0" borderId="4" xfId="3" applyNumberFormat="1" applyFont="1" applyFill="1" applyBorder="1"/>
    <xf numFmtId="0" fontId="4" fillId="0" borderId="0" xfId="0" pivotButton="1" applyFont="1"/>
    <xf numFmtId="0" fontId="9" fillId="2" borderId="1" xfId="0" applyFont="1" applyFill="1" applyBorder="1"/>
    <xf numFmtId="0" fontId="4" fillId="0" borderId="3" xfId="0" applyFont="1" applyBorder="1"/>
    <xf numFmtId="0" fontId="4" fillId="0" borderId="0" xfId="0" applyFont="1" applyAlignment="1">
      <alignment horizontal="left"/>
    </xf>
    <xf numFmtId="0" fontId="4" fillId="0" borderId="0" xfId="0" applyNumberFormat="1" applyFont="1"/>
    <xf numFmtId="0" fontId="4" fillId="0" borderId="1" xfId="0" applyFont="1" applyBorder="1"/>
    <xf numFmtId="0" fontId="10" fillId="0" borderId="0" xfId="0" applyFont="1" applyAlignment="1">
      <alignment horizontal="left"/>
    </xf>
    <xf numFmtId="178" fontId="4" fillId="0" borderId="9" xfId="3" applyNumberFormat="1" applyFont="1" applyFill="1" applyBorder="1"/>
    <xf numFmtId="0" fontId="4" fillId="0" borderId="3" xfId="0" applyFont="1" applyFill="1" applyBorder="1"/>
    <xf numFmtId="178" fontId="4" fillId="0" borderId="5" xfId="3" applyNumberFormat="1" applyFont="1" applyBorder="1"/>
    <xf numFmtId="0" fontId="4" fillId="3" borderId="0" xfId="0" applyFont="1" applyFill="1" applyBorder="1" applyAlignment="1">
      <alignment vertical="top"/>
    </xf>
    <xf numFmtId="0" fontId="4" fillId="3" borderId="0" xfId="0" applyFont="1" applyFill="1" applyBorder="1" applyAlignment="1">
      <alignment vertical="top" wrapText="1"/>
    </xf>
    <xf numFmtId="178" fontId="4" fillId="0" borderId="4" xfId="3" applyNumberFormat="1" applyFont="1" applyBorder="1"/>
    <xf numFmtId="0" fontId="4" fillId="0" borderId="0" xfId="0" applyFont="1" applyBorder="1" applyAlignment="1">
      <alignment horizontal="center"/>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12" xfId="0" applyFont="1" applyBorder="1" applyAlignment="1">
      <alignment horizontal="right"/>
    </xf>
    <xf numFmtId="0" fontId="4" fillId="0" borderId="0" xfId="0" applyFont="1" applyBorder="1" applyAlignment="1">
      <alignment horizontal="right"/>
    </xf>
    <xf numFmtId="0" fontId="4" fillId="0" borderId="14" xfId="0" applyFont="1" applyBorder="1" applyAlignment="1">
      <alignment horizontal="right"/>
    </xf>
    <xf numFmtId="0" fontId="4" fillId="0" borderId="15" xfId="0" applyFont="1" applyBorder="1" applyAlignment="1">
      <alignment horizontal="right"/>
    </xf>
    <xf numFmtId="0" fontId="7" fillId="3" borderId="24" xfId="0" applyFont="1" applyFill="1" applyBorder="1" applyAlignment="1">
      <alignment horizontal="center"/>
    </xf>
    <xf numFmtId="0" fontId="7" fillId="3" borderId="25" xfId="0" applyFont="1" applyFill="1" applyBorder="1" applyAlignment="1">
      <alignment horizontal="center"/>
    </xf>
    <xf numFmtId="0" fontId="7" fillId="3" borderId="27" xfId="0" applyFont="1" applyFill="1" applyBorder="1" applyAlignment="1">
      <alignment horizontal="center"/>
    </xf>
    <xf numFmtId="0" fontId="8" fillId="3" borderId="0" xfId="0" applyFont="1" applyFill="1" applyBorder="1" applyAlignment="1">
      <alignment horizontal="center" wrapText="1"/>
    </xf>
    <xf numFmtId="176" fontId="8" fillId="3" borderId="0" xfId="0" applyNumberFormat="1" applyFont="1" applyFill="1" applyBorder="1" applyAlignment="1">
      <alignment horizontal="center" wrapText="1"/>
    </xf>
    <xf numFmtId="0" fontId="8" fillId="3" borderId="17" xfId="0" applyFont="1" applyFill="1" applyBorder="1" applyAlignment="1">
      <alignment horizontal="center" wrapText="1"/>
    </xf>
    <xf numFmtId="0" fontId="4" fillId="3" borderId="24" xfId="0" applyFont="1" applyFill="1" applyBorder="1" applyAlignment="1">
      <alignment horizontal="center"/>
    </xf>
    <xf numFmtId="0" fontId="4" fillId="3" borderId="25" xfId="0" applyFont="1" applyFill="1" applyBorder="1" applyAlignment="1">
      <alignment horizontal="center"/>
    </xf>
    <xf numFmtId="0" fontId="4" fillId="3" borderId="27" xfId="0" applyFont="1" applyFill="1" applyBorder="1" applyAlignment="1">
      <alignment horizontal="center"/>
    </xf>
    <xf numFmtId="0" fontId="7" fillId="5" borderId="12" xfId="0" applyFont="1" applyFill="1" applyBorder="1"/>
    <xf numFmtId="0" fontId="7" fillId="5" borderId="0" xfId="0" applyFont="1" applyFill="1" applyBorder="1"/>
    <xf numFmtId="0" fontId="7" fillId="5" borderId="14" xfId="0" applyFont="1" applyFill="1" applyBorder="1"/>
    <xf numFmtId="0" fontId="7" fillId="5" borderId="15" xfId="0" applyFont="1" applyFill="1" applyBorder="1"/>
    <xf numFmtId="0" fontId="3" fillId="5" borderId="12" xfId="0" applyFont="1" applyFill="1" applyBorder="1"/>
    <xf numFmtId="0" fontId="3" fillId="5" borderId="0" xfId="0" applyFont="1" applyFill="1" applyBorder="1"/>
    <xf numFmtId="0" fontId="8" fillId="0" borderId="0" xfId="0" applyFont="1" applyBorder="1" applyAlignment="1">
      <alignment horizontal="left" wrapText="1"/>
    </xf>
    <xf numFmtId="0" fontId="7" fillId="5" borderId="20" xfId="0" applyFont="1" applyFill="1" applyBorder="1"/>
    <xf numFmtId="0" fontId="7" fillId="5" borderId="21" xfId="0" applyFont="1" applyFill="1" applyBorder="1"/>
    <xf numFmtId="0" fontId="8" fillId="0" borderId="0" xfId="0" applyFont="1" applyFill="1" applyBorder="1" applyAlignment="1">
      <alignment horizontal="left" wrapText="1"/>
    </xf>
    <xf numFmtId="0" fontId="8" fillId="0" borderId="0" xfId="1" applyNumberFormat="1" applyFont="1" applyFill="1" applyBorder="1" applyAlignment="1">
      <alignment horizontal="left" wrapText="1"/>
    </xf>
    <xf numFmtId="0" fontId="9" fillId="0" borderId="0" xfId="0" applyFont="1" applyBorder="1" applyAlignment="1">
      <alignment horizontal="left" wrapText="1"/>
    </xf>
    <xf numFmtId="0" fontId="4" fillId="3" borderId="0" xfId="0" applyFont="1" applyFill="1" applyBorder="1" applyAlignment="1">
      <alignment horizontal="left"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6" xfId="0" applyFont="1" applyFill="1" applyBorder="1" applyAlignment="1">
      <alignment horizontal="center"/>
    </xf>
    <xf numFmtId="0" fontId="3" fillId="0" borderId="12" xfId="0" applyFont="1" applyBorder="1" applyAlignment="1">
      <alignment horizontal="left"/>
    </xf>
    <xf numFmtId="0" fontId="8" fillId="0" borderId="0" xfId="0" applyFont="1" applyBorder="1" applyAlignment="1">
      <alignment horizontal="center" wrapText="1"/>
    </xf>
    <xf numFmtId="0" fontId="8" fillId="0" borderId="0" xfId="0" quotePrefix="1" applyFont="1" applyBorder="1" applyAlignment="1">
      <alignment horizontal="center" wrapText="1"/>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4" fillId="0" borderId="0" xfId="0" applyFont="1" applyFill="1" applyAlignment="1">
      <alignment horizontal="left" vertical="top" wrapText="1"/>
    </xf>
    <xf numFmtId="0" fontId="4" fillId="3" borderId="0" xfId="0" applyFont="1" applyFill="1" applyBorder="1" applyAlignment="1">
      <alignment horizontal="left" vertical="top" wrapText="1"/>
    </xf>
    <xf numFmtId="0" fontId="12" fillId="0" borderId="0" xfId="0" applyFont="1" applyBorder="1"/>
    <xf numFmtId="0" fontId="4" fillId="0" borderId="1" xfId="0" applyFont="1" applyFill="1" applyBorder="1"/>
    <xf numFmtId="0" fontId="10" fillId="0" borderId="2" xfId="0" applyFont="1" applyBorder="1" applyAlignment="1">
      <alignment horizontal="left"/>
    </xf>
    <xf numFmtId="0" fontId="10" fillId="0" borderId="12" xfId="0" applyFont="1" applyBorder="1"/>
    <xf numFmtId="0" fontId="10" fillId="0" borderId="0" xfId="0" applyFont="1" applyBorder="1"/>
    <xf numFmtId="0" fontId="7" fillId="0" borderId="12" xfId="0" applyFont="1" applyBorder="1"/>
    <xf numFmtId="0" fontId="7" fillId="0" borderId="0" xfId="0" applyFont="1" applyBorder="1"/>
    <xf numFmtId="0" fontId="7" fillId="0" borderId="15" xfId="0" applyFont="1" applyBorder="1" applyAlignment="1">
      <alignment horizontal="right"/>
    </xf>
  </cellXfs>
  <cellStyles count="4">
    <cellStyle name="百分比" xfId="2" builtinId="5"/>
    <cellStyle name="常规" xfId="0" builtinId="0"/>
    <cellStyle name="货币" xfId="1" builtinId="4"/>
    <cellStyle name="千位分隔" xfId="3" builtinId="3"/>
  </cellStyles>
  <dxfs count="30">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
      <font>
        <name val="华文楷体"/>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6586;&#23376;\Desktop\V1503_Denim%20Products%20B-&#24050;&#32456;&#26657;\V1503_Denim%20Products%20B-&#24050;&#32456;&#26657;\Denim%20Products%20B-&#24046;&#24322;&#20998;&#26512;-&#31572;&#26696;&#27169;&#26495;&#19968;&#26657;Ch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信息"/>
      <sheetName val="预算数据"/>
      <sheetName val="实际数据"/>
      <sheetName val="销售成本计算"/>
      <sheetName val="利润表"/>
      <sheetName val="差异计算"/>
      <sheetName val="试算"/>
      <sheetName val="瀑布图"/>
      <sheetName val="透视图-销售"/>
      <sheetName val="透视图-直接材料"/>
      <sheetName val="透视图-直接人工"/>
      <sheetName val="透视图-间接费用"/>
      <sheetName val="透视图-销售与管理费用"/>
      <sheetName val="差异数据"/>
    </sheetNames>
    <sheetDataSet>
      <sheetData sheetId="0"/>
      <sheetData sheetId="1">
        <row r="26">
          <cell r="J26" t="str">
            <v>管理费用</v>
          </cell>
        </row>
        <row r="27">
          <cell r="J27" t="str">
            <v>折旧</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tella Hu" refreshedDate="44972.438917708336" createdVersion="5" refreshedVersion="5" minRefreshableVersion="3" recordCount="16">
  <cacheSource type="worksheet">
    <worksheetSource ref="A2:D18" sheet="透视图-直接材料"/>
  </cacheSource>
  <cacheFields count="4">
    <cacheField name="Product产品" numFmtId="0">
      <sharedItems count="4">
        <s v="Total总额"/>
        <s v="BBJ"/>
        <s v="EBJ"/>
        <s v="JBJ"/>
      </sharedItems>
    </cacheField>
    <cacheField name="Resource资源" numFmtId="0">
      <sharedItems count="4">
        <s v="Denim牛仔布"/>
        <s v="Zippers拉链"/>
        <s v="Thread针线"/>
        <s v="Embellishments亮片饰物"/>
      </sharedItems>
    </cacheField>
    <cacheField name="Variance差异" numFmtId="0">
      <sharedItems/>
    </cacheField>
    <cacheField name="Value值" numFmtId="178">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x v="0"/>
    <s v="Price Variance价格差异"/>
    <n v="0"/>
  </r>
  <r>
    <x v="0"/>
    <x v="1"/>
    <s v="Price Variance价格差异"/>
    <n v="0"/>
  </r>
  <r>
    <x v="0"/>
    <x v="2"/>
    <s v="Price Variance价格差异"/>
    <n v="0"/>
  </r>
  <r>
    <x v="0"/>
    <x v="3"/>
    <s v="Price Variance价格差异"/>
    <n v="0"/>
  </r>
  <r>
    <x v="1"/>
    <x v="0"/>
    <s v="Efficiency Variance效率差异"/>
    <n v="0"/>
  </r>
  <r>
    <x v="2"/>
    <x v="0"/>
    <s v="Efficiency Variance效率差异"/>
    <n v="0"/>
  </r>
  <r>
    <x v="3"/>
    <x v="0"/>
    <s v="Efficiency Variance效率差异"/>
    <n v="0"/>
  </r>
  <r>
    <x v="1"/>
    <x v="1"/>
    <s v="Efficiency Variance效率差异"/>
    <n v="0"/>
  </r>
  <r>
    <x v="2"/>
    <x v="1"/>
    <s v="Efficiency Variance效率差异"/>
    <n v="0"/>
  </r>
  <r>
    <x v="3"/>
    <x v="1"/>
    <s v="Efficiency Variance效率差异"/>
    <n v="0"/>
  </r>
  <r>
    <x v="1"/>
    <x v="2"/>
    <s v="Efficiency Variance效率差异"/>
    <n v="0"/>
  </r>
  <r>
    <x v="2"/>
    <x v="2"/>
    <s v="Efficiency Variance效率差异"/>
    <n v="0"/>
  </r>
  <r>
    <x v="3"/>
    <x v="2"/>
    <s v="Efficiency Variance效率差异"/>
    <n v="0"/>
  </r>
  <r>
    <x v="1"/>
    <x v="3"/>
    <s v="Efficiency Variance效率差异"/>
    <n v="0"/>
  </r>
  <r>
    <x v="2"/>
    <x v="3"/>
    <s v="Efficiency Variance效率差异"/>
    <n v="0"/>
  </r>
  <r>
    <x v="3"/>
    <x v="3"/>
    <s v="Efficiency Variance效率差异"/>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2">
  <location ref="F1:K7" firstHeaderRow="1" firstDataRow="2" firstDataCol="1"/>
  <pivotFields count="4">
    <pivotField axis="axisRow" showAll="0">
      <items count="5">
        <item x="1"/>
        <item x="2"/>
        <item x="3"/>
        <item x="0"/>
        <item t="default"/>
      </items>
    </pivotField>
    <pivotField axis="axisCol" showAll="0">
      <items count="5">
        <item n="牛仔布" x="0"/>
        <item n="亮片饰物" x="3"/>
        <item n="针线" x="2"/>
        <item n="拉链" x="1"/>
        <item t="default"/>
      </items>
    </pivotField>
    <pivotField showAll="0"/>
    <pivotField dataField="1" numFmtId="178" showAll="0"/>
  </pivotFields>
  <rowFields count="1">
    <field x="0"/>
  </rowFields>
  <rowItems count="5">
    <i>
      <x/>
    </i>
    <i>
      <x v="1"/>
    </i>
    <i>
      <x v="2"/>
    </i>
    <i>
      <x v="3"/>
    </i>
    <i t="grand">
      <x/>
    </i>
  </rowItems>
  <colFields count="1">
    <field x="1"/>
  </colFields>
  <colItems count="5">
    <i>
      <x/>
    </i>
    <i>
      <x v="1"/>
    </i>
    <i>
      <x v="2"/>
    </i>
    <i>
      <x v="3"/>
    </i>
    <i t="grand">
      <x/>
    </i>
  </colItems>
  <dataFields count="1">
    <dataField name="求和项:值" fld="3" baseField="0" baseItem="0"/>
  </dataFields>
  <formats count="6">
    <format dxfId="29">
      <pivotArea type="all" dataOnly="0" outline="0" fieldPosition="0"/>
    </format>
    <format dxfId="28">
      <pivotArea outline="0" collapsedLevelsAreSubtotals="1" fieldPosition="0"/>
    </format>
    <format dxfId="27">
      <pivotArea dataOnly="0" labelOnly="1" fieldPosition="0">
        <references count="1">
          <reference field="0" count="0"/>
        </references>
      </pivotArea>
    </format>
    <format dxfId="26">
      <pivotArea dataOnly="0" labelOnly="1" grandRow="1" outline="0" fieldPosition="0"/>
    </format>
    <format dxfId="25">
      <pivotArea dataOnly="0" labelOnly="1" fieldPosition="0">
        <references count="1">
          <reference field="1" count="0"/>
        </references>
      </pivotArea>
    </format>
    <format dxfId="24">
      <pivotArea dataOnly="0" labelOnly="1" grandCol="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538135"/>
      </a:accent1>
      <a:accent2>
        <a:srgbClr val="C55A11"/>
      </a:accent2>
      <a:accent3>
        <a:srgbClr val="000000"/>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topLeftCell="A13" workbookViewId="0">
      <selection activeCell="D17" sqref="D17"/>
    </sheetView>
  </sheetViews>
  <sheetFormatPr defaultColWidth="11.9140625" defaultRowHeight="15.5" x14ac:dyDescent="0.4"/>
  <cols>
    <col min="1" max="12" width="11.9140625" style="8"/>
    <col min="13" max="13" width="11.9140625" style="40"/>
    <col min="14" max="16384" width="11.9140625" style="8"/>
  </cols>
  <sheetData>
    <row r="1" spans="1:15" ht="16.5" x14ac:dyDescent="0.4">
      <c r="A1" s="1" t="s">
        <v>170</v>
      </c>
      <c r="B1" s="2"/>
      <c r="C1" s="3"/>
      <c r="D1" s="3"/>
      <c r="E1" s="3"/>
      <c r="F1" s="4"/>
      <c r="G1" s="5"/>
      <c r="H1" s="6" t="s">
        <v>142</v>
      </c>
      <c r="I1" s="2"/>
      <c r="J1" s="3"/>
      <c r="K1" s="3"/>
      <c r="L1" s="3"/>
      <c r="M1" s="3"/>
      <c r="N1" s="7"/>
    </row>
    <row r="2" spans="1:15" x14ac:dyDescent="0.4">
      <c r="A2" s="9" t="s">
        <v>143</v>
      </c>
      <c r="B2" s="10"/>
      <c r="C2" s="11"/>
      <c r="D2" s="11"/>
      <c r="E2" s="11"/>
      <c r="F2" s="12"/>
      <c r="G2" s="11"/>
      <c r="H2" s="9" t="s">
        <v>194</v>
      </c>
      <c r="I2" s="10"/>
      <c r="J2" s="11"/>
      <c r="K2" s="11"/>
      <c r="L2" s="11"/>
      <c r="M2" s="14"/>
      <c r="N2" s="12"/>
    </row>
    <row r="3" spans="1:15" x14ac:dyDescent="0.4">
      <c r="A3" s="9"/>
      <c r="B3" s="10" t="s">
        <v>171</v>
      </c>
      <c r="C3" s="11"/>
      <c r="D3" s="13"/>
      <c r="E3" s="11"/>
      <c r="F3" s="12"/>
      <c r="G3" s="11"/>
      <c r="H3" s="9"/>
      <c r="I3" s="10"/>
      <c r="J3" s="67" t="s">
        <v>1</v>
      </c>
      <c r="K3" s="67" t="s">
        <v>2</v>
      </c>
      <c r="L3" s="67" t="s">
        <v>3</v>
      </c>
      <c r="M3" s="16" t="s">
        <v>172</v>
      </c>
      <c r="N3" s="12"/>
    </row>
    <row r="4" spans="1:15" x14ac:dyDescent="0.4">
      <c r="A4" s="9"/>
      <c r="B4" s="10" t="s">
        <v>145</v>
      </c>
      <c r="C4" s="11"/>
      <c r="D4" s="13"/>
      <c r="E4" s="11"/>
      <c r="F4" s="12"/>
      <c r="G4" s="11"/>
      <c r="H4" s="9"/>
      <c r="I4" s="22" t="s">
        <v>195</v>
      </c>
      <c r="J4" s="17">
        <v>3.2</v>
      </c>
      <c r="K4" s="17">
        <v>3.25</v>
      </c>
      <c r="L4" s="17">
        <v>3.5</v>
      </c>
      <c r="M4" s="14">
        <v>6</v>
      </c>
      <c r="N4" s="18" t="s">
        <v>147</v>
      </c>
    </row>
    <row r="5" spans="1:15" x14ac:dyDescent="0.4">
      <c r="A5" s="9"/>
      <c r="B5" s="10" t="s">
        <v>146</v>
      </c>
      <c r="C5" s="11"/>
      <c r="D5" s="13"/>
      <c r="E5" s="11"/>
      <c r="F5" s="12"/>
      <c r="G5" s="11"/>
      <c r="H5" s="9"/>
      <c r="I5" s="22" t="s">
        <v>24</v>
      </c>
      <c r="J5" s="19">
        <v>1</v>
      </c>
      <c r="K5" s="19">
        <v>1</v>
      </c>
      <c r="L5" s="19">
        <v>1</v>
      </c>
      <c r="M5" s="14">
        <v>1.25</v>
      </c>
      <c r="N5" s="18" t="s">
        <v>29</v>
      </c>
    </row>
    <row r="6" spans="1:15" x14ac:dyDescent="0.4">
      <c r="A6" s="9"/>
      <c r="B6" s="10"/>
      <c r="C6" s="11"/>
      <c r="D6" s="11"/>
      <c r="E6" s="11"/>
      <c r="F6" s="12"/>
      <c r="G6" s="11"/>
      <c r="H6" s="9"/>
      <c r="I6" s="22" t="s">
        <v>173</v>
      </c>
      <c r="J6" s="19">
        <v>3</v>
      </c>
      <c r="K6" s="19">
        <v>27</v>
      </c>
      <c r="L6" s="19">
        <v>3</v>
      </c>
      <c r="M6" s="14">
        <v>0.03</v>
      </c>
      <c r="N6" s="18" t="s">
        <v>147</v>
      </c>
    </row>
    <row r="7" spans="1:15" x14ac:dyDescent="0.4">
      <c r="A7" s="9" t="s">
        <v>174</v>
      </c>
      <c r="B7" s="10"/>
      <c r="C7" s="11"/>
      <c r="D7" s="11"/>
      <c r="E7" s="11"/>
      <c r="F7" s="12"/>
      <c r="G7" s="11"/>
      <c r="H7" s="9"/>
      <c r="I7" s="22" t="s">
        <v>175</v>
      </c>
      <c r="J7" s="19">
        <v>0</v>
      </c>
      <c r="K7" s="19">
        <v>0</v>
      </c>
      <c r="L7" s="19">
        <v>1</v>
      </c>
      <c r="M7" s="14">
        <v>8</v>
      </c>
      <c r="N7" s="18" t="s">
        <v>196</v>
      </c>
    </row>
    <row r="8" spans="1:15" x14ac:dyDescent="0.4">
      <c r="A8" s="9"/>
      <c r="B8" s="10" t="s">
        <v>0</v>
      </c>
      <c r="C8" s="20">
        <v>160742.712</v>
      </c>
      <c r="D8" s="21"/>
      <c r="E8" s="21"/>
      <c r="F8" s="12"/>
      <c r="G8" s="11"/>
      <c r="H8" s="9"/>
      <c r="I8" s="22"/>
      <c r="J8" s="11"/>
      <c r="K8" s="11"/>
      <c r="L8" s="11"/>
      <c r="M8" s="14"/>
      <c r="N8" s="12"/>
    </row>
    <row r="9" spans="1:15" x14ac:dyDescent="0.4">
      <c r="A9" s="9"/>
      <c r="B9" s="10" t="s">
        <v>4</v>
      </c>
      <c r="C9" s="20">
        <v>65945.728000000003</v>
      </c>
      <c r="D9" s="11"/>
      <c r="E9" s="11"/>
      <c r="F9" s="12"/>
      <c r="G9" s="11"/>
      <c r="H9" s="9" t="s">
        <v>25</v>
      </c>
      <c r="I9" s="22"/>
      <c r="J9" s="315" t="s">
        <v>176</v>
      </c>
      <c r="K9" s="315"/>
      <c r="L9" s="315"/>
      <c r="M9" s="14"/>
      <c r="N9" s="12"/>
      <c r="O9" s="23"/>
    </row>
    <row r="10" spans="1:15" x14ac:dyDescent="0.4">
      <c r="A10" s="9"/>
      <c r="B10" s="10" t="s">
        <v>5</v>
      </c>
      <c r="C10" s="20">
        <v>43276.883999999998</v>
      </c>
      <c r="D10" s="11"/>
      <c r="E10" s="11"/>
      <c r="F10" s="12"/>
      <c r="G10" s="11"/>
      <c r="H10" s="9"/>
      <c r="I10" s="22"/>
      <c r="J10" s="67" t="s">
        <v>1</v>
      </c>
      <c r="K10" s="67" t="s">
        <v>2</v>
      </c>
      <c r="L10" s="67" t="s">
        <v>3</v>
      </c>
      <c r="M10" s="16" t="s">
        <v>149</v>
      </c>
      <c r="N10" s="12"/>
    </row>
    <row r="11" spans="1:15" x14ac:dyDescent="0.4">
      <c r="A11" s="9" t="s">
        <v>177</v>
      </c>
      <c r="B11" s="10"/>
      <c r="C11" s="11"/>
      <c r="D11" s="11"/>
      <c r="E11" s="11"/>
      <c r="F11" s="12"/>
      <c r="G11" s="11"/>
      <c r="H11" s="9"/>
      <c r="I11" s="22" t="s">
        <v>150</v>
      </c>
      <c r="J11" s="19">
        <v>11</v>
      </c>
      <c r="K11" s="19">
        <v>12</v>
      </c>
      <c r="L11" s="19">
        <v>14</v>
      </c>
      <c r="M11" s="14">
        <v>18</v>
      </c>
      <c r="N11" s="12"/>
    </row>
    <row r="12" spans="1:15" x14ac:dyDescent="0.4">
      <c r="A12" s="9"/>
      <c r="B12" s="10" t="s">
        <v>0</v>
      </c>
      <c r="C12" s="24">
        <v>35</v>
      </c>
      <c r="D12" s="11"/>
      <c r="E12" s="11"/>
      <c r="F12" s="12"/>
      <c r="G12" s="11"/>
      <c r="H12" s="9"/>
      <c r="I12" s="22" t="s">
        <v>151</v>
      </c>
      <c r="J12" s="19">
        <v>5</v>
      </c>
      <c r="K12" s="19">
        <v>7</v>
      </c>
      <c r="L12" s="19">
        <v>9</v>
      </c>
      <c r="M12" s="14">
        <v>22</v>
      </c>
      <c r="N12" s="12"/>
    </row>
    <row r="13" spans="1:15" x14ac:dyDescent="0.4">
      <c r="A13" s="9"/>
      <c r="B13" s="10" t="s">
        <v>4</v>
      </c>
      <c r="C13" s="24">
        <v>44</v>
      </c>
      <c r="D13" s="11"/>
      <c r="E13" s="11"/>
      <c r="F13" s="12"/>
      <c r="G13" s="11"/>
      <c r="H13" s="9"/>
      <c r="I13" s="22" t="s">
        <v>178</v>
      </c>
      <c r="J13" s="19">
        <v>0</v>
      </c>
      <c r="K13" s="19">
        <v>0</v>
      </c>
      <c r="L13" s="19">
        <v>19</v>
      </c>
      <c r="M13" s="14">
        <v>26</v>
      </c>
      <c r="N13" s="12"/>
    </row>
    <row r="14" spans="1:15" x14ac:dyDescent="0.4">
      <c r="A14" s="9"/>
      <c r="B14" s="10" t="s">
        <v>5</v>
      </c>
      <c r="C14" s="24">
        <v>64</v>
      </c>
      <c r="D14" s="11"/>
      <c r="E14" s="11"/>
      <c r="F14" s="12"/>
      <c r="G14" s="11"/>
      <c r="H14" s="9"/>
      <c r="I14" s="22" t="s">
        <v>179</v>
      </c>
      <c r="J14" s="19">
        <v>6</v>
      </c>
      <c r="K14" s="19">
        <v>8</v>
      </c>
      <c r="L14" s="19">
        <v>8</v>
      </c>
      <c r="M14" s="14">
        <v>15</v>
      </c>
      <c r="N14" s="12"/>
    </row>
    <row r="15" spans="1:15" x14ac:dyDescent="0.4">
      <c r="A15" s="25"/>
      <c r="B15" s="11"/>
      <c r="C15" s="11"/>
      <c r="D15" s="11"/>
      <c r="E15" s="11"/>
      <c r="F15" s="12"/>
      <c r="G15" s="11"/>
      <c r="H15" s="25"/>
      <c r="I15" s="11"/>
      <c r="J15" s="11"/>
      <c r="K15" s="11"/>
      <c r="L15" s="11"/>
      <c r="M15" s="14"/>
      <c r="N15" s="12"/>
    </row>
    <row r="16" spans="1:15" x14ac:dyDescent="0.4">
      <c r="A16" s="25"/>
      <c r="B16" s="11"/>
      <c r="C16" s="11"/>
      <c r="D16" s="11"/>
      <c r="F16" s="12"/>
      <c r="G16" s="11"/>
      <c r="H16" s="367" t="s">
        <v>180</v>
      </c>
      <c r="I16" s="368"/>
      <c r="J16" s="11"/>
      <c r="K16" s="11"/>
      <c r="L16" s="11"/>
      <c r="M16" s="11"/>
      <c r="N16" s="12"/>
    </row>
    <row r="17" spans="1:14" x14ac:dyDescent="0.4">
      <c r="A17" s="25"/>
      <c r="B17" s="11"/>
      <c r="C17" s="26"/>
      <c r="D17" s="11"/>
      <c r="E17" s="27"/>
      <c r="F17" s="12"/>
      <c r="G17" s="11"/>
      <c r="H17" s="25"/>
      <c r="I17" s="368" t="s">
        <v>181</v>
      </c>
      <c r="J17" s="368"/>
      <c r="K17" s="368"/>
      <c r="L17" s="368"/>
      <c r="M17" s="11"/>
      <c r="N17" s="12"/>
    </row>
    <row r="18" spans="1:14" x14ac:dyDescent="0.4">
      <c r="A18" s="28"/>
      <c r="B18" s="29"/>
      <c r="C18" s="29"/>
      <c r="D18" s="29"/>
      <c r="E18" s="29"/>
      <c r="F18" s="30"/>
      <c r="G18" s="11"/>
      <c r="H18" s="25"/>
      <c r="I18" s="11"/>
      <c r="J18" s="31"/>
      <c r="K18" s="67" t="s">
        <v>1</v>
      </c>
      <c r="L18" s="67" t="s">
        <v>2</v>
      </c>
      <c r="M18" s="15" t="s">
        <v>3</v>
      </c>
      <c r="N18" s="12"/>
    </row>
    <row r="19" spans="1:14" x14ac:dyDescent="0.4">
      <c r="A19" s="32"/>
      <c r="B19" s="33"/>
      <c r="C19" s="33"/>
      <c r="D19" s="33"/>
      <c r="E19" s="33"/>
      <c r="F19" s="33"/>
      <c r="G19" s="11"/>
      <c r="H19" s="66"/>
      <c r="I19" s="67"/>
      <c r="J19" s="22" t="s">
        <v>182</v>
      </c>
      <c r="K19" s="19">
        <v>8</v>
      </c>
      <c r="L19" s="19">
        <v>9</v>
      </c>
      <c r="M19" s="19">
        <v>13</v>
      </c>
      <c r="N19" s="12"/>
    </row>
    <row r="20" spans="1:14" x14ac:dyDescent="0.4">
      <c r="A20" s="1" t="s">
        <v>183</v>
      </c>
      <c r="B20" s="34"/>
      <c r="C20" s="3"/>
      <c r="D20" s="3"/>
      <c r="E20" s="3"/>
      <c r="F20" s="4"/>
      <c r="G20" s="11"/>
      <c r="H20" s="68"/>
      <c r="I20" s="69"/>
      <c r="J20" s="369" t="s">
        <v>27</v>
      </c>
      <c r="K20" s="35">
        <v>5</v>
      </c>
      <c r="L20" s="35">
        <v>10</v>
      </c>
      <c r="M20" s="35">
        <v>8</v>
      </c>
      <c r="N20" s="30"/>
    </row>
    <row r="21" spans="1:14" x14ac:dyDescent="0.4">
      <c r="A21" s="9"/>
      <c r="B21" s="11"/>
      <c r="C21" s="36" t="s">
        <v>184</v>
      </c>
      <c r="D21" s="36" t="s">
        <v>153</v>
      </c>
      <c r="E21" s="37" t="s">
        <v>185</v>
      </c>
      <c r="F21" s="38" t="s">
        <v>160</v>
      </c>
      <c r="G21" s="39"/>
    </row>
    <row r="22" spans="1:14" x14ac:dyDescent="0.4">
      <c r="A22" s="41" t="s">
        <v>155</v>
      </c>
      <c r="B22" s="42"/>
      <c r="C22" s="43"/>
      <c r="D22" s="43"/>
      <c r="E22" s="43"/>
      <c r="F22" s="44"/>
      <c r="G22" s="43"/>
      <c r="H22" s="1" t="s">
        <v>156</v>
      </c>
      <c r="I22" s="34"/>
      <c r="J22" s="3"/>
      <c r="K22" s="3"/>
      <c r="L22" s="3"/>
      <c r="M22" s="4"/>
    </row>
    <row r="23" spans="1:14" x14ac:dyDescent="0.4">
      <c r="A23" s="45" t="str">
        <f>I4</f>
        <v>布料（尺）</v>
      </c>
      <c r="B23" s="11"/>
      <c r="C23" s="43">
        <v>53547.662499999999</v>
      </c>
      <c r="D23" s="43">
        <v>887223.94604802597</v>
      </c>
      <c r="E23" s="43">
        <v>882809.89656519995</v>
      </c>
      <c r="F23" s="44">
        <v>57961.711982825997</v>
      </c>
      <c r="G23" s="46"/>
      <c r="H23" s="9" t="s">
        <v>30</v>
      </c>
      <c r="I23" s="11"/>
      <c r="J23" s="11"/>
      <c r="K23" s="11"/>
      <c r="L23" s="11"/>
      <c r="M23" s="47"/>
    </row>
    <row r="24" spans="1:14" x14ac:dyDescent="0.4">
      <c r="A24" s="45" t="str">
        <f>I5</f>
        <v>拉链、铆钉（套）</v>
      </c>
      <c r="B24" s="11"/>
      <c r="C24" s="43">
        <v>16424.125</v>
      </c>
      <c r="D24" s="43">
        <v>272129.09607186</v>
      </c>
      <c r="E24" s="43">
        <v>270775.21997199999</v>
      </c>
      <c r="F24" s="44">
        <v>17778.001099860001</v>
      </c>
      <c r="G24" s="46"/>
      <c r="H24" s="9"/>
      <c r="I24" s="14">
        <v>7</v>
      </c>
      <c r="J24" s="13" t="s">
        <v>186</v>
      </c>
      <c r="K24" s="11"/>
      <c r="L24" s="11"/>
      <c r="M24" s="47"/>
    </row>
    <row r="25" spans="1:14" x14ac:dyDescent="0.4">
      <c r="A25" s="45" t="str">
        <f>I6</f>
        <v>刺绣针线（尺）</v>
      </c>
      <c r="B25" s="11"/>
      <c r="C25" s="43">
        <v>145560.375</v>
      </c>
      <c r="D25" s="43">
        <v>2411770.0804536599</v>
      </c>
      <c r="E25" s="43">
        <v>2399771.2243320001</v>
      </c>
      <c r="F25" s="44">
        <v>157559.23112166001</v>
      </c>
      <c r="G25" s="46"/>
      <c r="H25" s="9" t="s">
        <v>31</v>
      </c>
      <c r="I25" s="11"/>
      <c r="J25" s="10"/>
      <c r="K25" s="11"/>
      <c r="L25" s="11"/>
      <c r="M25" s="12"/>
    </row>
    <row r="26" spans="1:14" x14ac:dyDescent="0.4">
      <c r="A26" s="45" t="str">
        <f>I7</f>
        <v>亮片饰物（套）</v>
      </c>
      <c r="B26" s="11"/>
      <c r="C26" s="43">
        <v>2632.875</v>
      </c>
      <c r="D26" s="43">
        <v>43623.748225260002</v>
      </c>
      <c r="E26" s="43">
        <v>43406.714652000002</v>
      </c>
      <c r="F26" s="44">
        <v>2849.9085732600001</v>
      </c>
      <c r="G26" s="46"/>
      <c r="H26" s="48"/>
      <c r="I26" s="26">
        <v>54000</v>
      </c>
      <c r="J26" s="49" t="s">
        <v>157</v>
      </c>
      <c r="K26" s="11"/>
      <c r="L26" s="11"/>
      <c r="M26" s="12"/>
    </row>
    <row r="27" spans="1:14" x14ac:dyDescent="0.4">
      <c r="A27" s="25"/>
      <c r="B27" s="11"/>
      <c r="C27" s="43"/>
      <c r="D27" s="43"/>
      <c r="E27" s="43"/>
      <c r="F27" s="44"/>
      <c r="G27" s="11"/>
      <c r="H27" s="48"/>
      <c r="I27" s="26">
        <v>69900</v>
      </c>
      <c r="J27" s="13" t="s">
        <v>169</v>
      </c>
      <c r="K27" s="11"/>
      <c r="L27" s="11"/>
      <c r="M27" s="12"/>
    </row>
    <row r="28" spans="1:14" x14ac:dyDescent="0.4">
      <c r="A28" s="25"/>
      <c r="B28" s="11"/>
      <c r="C28" s="36" t="s">
        <v>197</v>
      </c>
      <c r="D28" s="36" t="s">
        <v>187</v>
      </c>
      <c r="E28" s="50" t="s">
        <v>159</v>
      </c>
      <c r="F28" s="51" t="s">
        <v>154</v>
      </c>
      <c r="G28" s="52"/>
      <c r="H28" s="48"/>
      <c r="I28" s="26">
        <v>100800</v>
      </c>
      <c r="J28" s="13" t="s">
        <v>161</v>
      </c>
      <c r="K28" s="11"/>
      <c r="L28" s="11"/>
      <c r="M28" s="12"/>
    </row>
    <row r="29" spans="1:14" x14ac:dyDescent="0.4">
      <c r="A29" s="53" t="s">
        <v>162</v>
      </c>
      <c r="B29" s="26"/>
      <c r="C29" s="11"/>
      <c r="D29" s="11"/>
      <c r="E29" s="11"/>
      <c r="F29" s="12"/>
      <c r="G29" s="11"/>
      <c r="H29" s="28"/>
      <c r="I29" s="54">
        <v>3.1616768052742401</v>
      </c>
      <c r="J29" s="55" t="s">
        <v>198</v>
      </c>
      <c r="K29" s="29"/>
      <c r="L29" s="29"/>
      <c r="M29" s="30"/>
    </row>
    <row r="30" spans="1:14" ht="15.75" customHeight="1" x14ac:dyDescent="0.4">
      <c r="A30" s="56" t="str">
        <f>B8</f>
        <v>BBJ:</v>
      </c>
      <c r="B30" s="11"/>
      <c r="C30" s="43">
        <v>5850</v>
      </c>
      <c r="D30" s="43">
        <v>161224.94013599999</v>
      </c>
      <c r="E30" s="43">
        <f>C8</f>
        <v>160742.712</v>
      </c>
      <c r="F30" s="44">
        <v>6332.2281359999997</v>
      </c>
      <c r="G30" s="43"/>
      <c r="H30" s="57"/>
      <c r="I30" s="57"/>
      <c r="J30" s="58"/>
      <c r="K30" s="58"/>
      <c r="L30" s="58"/>
      <c r="M30" s="58"/>
    </row>
    <row r="31" spans="1:14" x14ac:dyDescent="0.4">
      <c r="A31" s="56" t="str">
        <f>B9</f>
        <v>EBJ:</v>
      </c>
      <c r="B31" s="11"/>
      <c r="C31" s="43">
        <v>2400</v>
      </c>
      <c r="D31" s="43">
        <v>66143.565184000006</v>
      </c>
      <c r="E31" s="43">
        <f>C9</f>
        <v>65945.728000000003</v>
      </c>
      <c r="F31" s="44">
        <v>2597.837184</v>
      </c>
      <c r="G31" s="43"/>
      <c r="H31" s="1" t="s">
        <v>199</v>
      </c>
      <c r="I31" s="2"/>
      <c r="J31" s="3"/>
      <c r="K31" s="3"/>
      <c r="L31" s="3"/>
      <c r="M31" s="4"/>
    </row>
    <row r="32" spans="1:14" x14ac:dyDescent="0.4">
      <c r="A32" s="56" t="str">
        <f>B10</f>
        <v>JBJ:</v>
      </c>
      <c r="B32" s="11"/>
      <c r="C32" s="43">
        <v>1575</v>
      </c>
      <c r="D32" s="43">
        <v>43406.714652000002</v>
      </c>
      <c r="E32" s="43">
        <f>C10</f>
        <v>43276.883999999998</v>
      </c>
      <c r="F32" s="44">
        <v>1704.8306520000001</v>
      </c>
      <c r="G32" s="43"/>
      <c r="H32" s="9" t="s">
        <v>164</v>
      </c>
      <c r="I32" s="10"/>
      <c r="J32" s="11"/>
      <c r="K32" s="11"/>
      <c r="L32" s="11"/>
      <c r="M32" s="47"/>
    </row>
    <row r="33" spans="1:13" x14ac:dyDescent="0.4">
      <c r="A33" s="28"/>
      <c r="B33" s="29"/>
      <c r="C33" s="29"/>
      <c r="D33" s="29"/>
      <c r="E33" s="29"/>
      <c r="F33" s="30"/>
      <c r="G33" s="11"/>
      <c r="H33" s="9"/>
      <c r="I33" s="10" t="s">
        <v>188</v>
      </c>
      <c r="J33" s="27">
        <v>0.03</v>
      </c>
      <c r="K33" s="10" t="s">
        <v>167</v>
      </c>
      <c r="L33" s="10" t="s">
        <v>32</v>
      </c>
      <c r="M33" s="47"/>
    </row>
    <row r="34" spans="1:13" x14ac:dyDescent="0.4">
      <c r="A34" s="25"/>
      <c r="B34" s="11"/>
      <c r="C34" s="11"/>
      <c r="D34" s="11"/>
      <c r="E34" s="11"/>
      <c r="F34" s="11"/>
      <c r="G34" s="11"/>
      <c r="H34" s="9"/>
      <c r="I34" s="10" t="s">
        <v>189</v>
      </c>
      <c r="J34" s="59">
        <v>0.03</v>
      </c>
      <c r="K34" s="10" t="s">
        <v>167</v>
      </c>
      <c r="L34" s="10"/>
      <c r="M34" s="47"/>
    </row>
    <row r="35" spans="1:13" ht="15" customHeight="1" x14ac:dyDescent="0.4">
      <c r="A35" s="316" t="s">
        <v>190</v>
      </c>
      <c r="B35" s="319" t="s">
        <v>191</v>
      </c>
      <c r="C35" s="319"/>
      <c r="D35" s="319"/>
      <c r="E35" s="319"/>
      <c r="F35" s="320"/>
      <c r="H35" s="9"/>
      <c r="I35" s="10" t="s">
        <v>166</v>
      </c>
      <c r="J35" s="27">
        <v>1.4E-2</v>
      </c>
      <c r="K35" s="10" t="s">
        <v>165</v>
      </c>
      <c r="L35" s="10"/>
      <c r="M35" s="47"/>
    </row>
    <row r="36" spans="1:13" x14ac:dyDescent="0.4">
      <c r="A36" s="317"/>
      <c r="B36" s="321"/>
      <c r="C36" s="321"/>
      <c r="D36" s="321"/>
      <c r="E36" s="321"/>
      <c r="F36" s="322"/>
      <c r="H36" s="9" t="s">
        <v>192</v>
      </c>
      <c r="I36" s="10"/>
      <c r="J36" s="11"/>
      <c r="K36" s="11"/>
      <c r="L36" s="11"/>
      <c r="M36" s="47"/>
    </row>
    <row r="37" spans="1:13" x14ac:dyDescent="0.4">
      <c r="A37" s="318"/>
      <c r="B37" s="323"/>
      <c r="C37" s="323"/>
      <c r="D37" s="323"/>
      <c r="E37" s="323"/>
      <c r="F37" s="324"/>
      <c r="H37" s="25"/>
      <c r="I37" s="26">
        <f>6500*12</f>
        <v>78000</v>
      </c>
      <c r="J37" s="13" t="s">
        <v>193</v>
      </c>
      <c r="K37" s="11"/>
      <c r="L37" s="11"/>
      <c r="M37" s="47"/>
    </row>
    <row r="38" spans="1:13" x14ac:dyDescent="0.4">
      <c r="H38" s="25"/>
      <c r="I38" s="26">
        <f>24650*12+2100</f>
        <v>297900</v>
      </c>
      <c r="J38" s="13" t="s">
        <v>158</v>
      </c>
      <c r="K38" s="11"/>
      <c r="L38" s="11"/>
      <c r="M38" s="47"/>
    </row>
    <row r="39" spans="1:13" x14ac:dyDescent="0.4">
      <c r="H39" s="28"/>
      <c r="I39" s="60">
        <f>14000*12</f>
        <v>168000</v>
      </c>
      <c r="J39" s="61" t="s">
        <v>33</v>
      </c>
      <c r="K39" s="29"/>
      <c r="L39" s="29"/>
      <c r="M39" s="62"/>
    </row>
    <row r="41" spans="1:13" x14ac:dyDescent="0.4">
      <c r="A41" s="11"/>
      <c r="B41" s="11"/>
      <c r="C41" s="11"/>
      <c r="D41" s="11"/>
      <c r="E41" s="11"/>
      <c r="F41" s="11"/>
    </row>
    <row r="42" spans="1:13" x14ac:dyDescent="0.4">
      <c r="A42" s="63"/>
      <c r="B42" s="11"/>
      <c r="C42" s="11"/>
      <c r="D42" s="63"/>
      <c r="E42" s="11"/>
      <c r="F42" s="11"/>
    </row>
    <row r="43" spans="1:13" x14ac:dyDescent="0.4">
      <c r="A43" s="11"/>
      <c r="B43" s="11"/>
      <c r="C43" s="64"/>
      <c r="D43" s="11"/>
      <c r="E43" s="11"/>
      <c r="F43" s="11"/>
    </row>
    <row r="44" spans="1:13" x14ac:dyDescent="0.4">
      <c r="A44" s="11"/>
      <c r="B44" s="11"/>
      <c r="C44" s="43"/>
      <c r="D44" s="11"/>
      <c r="E44" s="11"/>
      <c r="F44" s="11"/>
    </row>
    <row r="45" spans="1:13" x14ac:dyDescent="0.4">
      <c r="A45" s="11"/>
      <c r="B45" s="11"/>
      <c r="C45" s="64"/>
      <c r="D45" s="11"/>
      <c r="E45" s="11"/>
      <c r="F45" s="11"/>
    </row>
  </sheetData>
  <mergeCells count="5">
    <mergeCell ref="J9:L9"/>
    <mergeCell ref="H16:I16"/>
    <mergeCell ref="A35:A37"/>
    <mergeCell ref="B35:F37"/>
    <mergeCell ref="I17:L17"/>
  </mergeCells>
  <phoneticPr fontId="2"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C25" sqref="C25"/>
    </sheetView>
  </sheetViews>
  <sheetFormatPr defaultColWidth="9" defaultRowHeight="15.5" x14ac:dyDescent="0.4"/>
  <cols>
    <col min="1" max="2" width="18.75" style="8" customWidth="1"/>
    <col min="3" max="3" width="25.08203125" style="8" customWidth="1"/>
    <col min="4" max="4" width="18.75" style="8" customWidth="1"/>
    <col min="5" max="5" width="9" style="8"/>
    <col min="6" max="6" width="16.6640625" style="8" customWidth="1"/>
    <col min="7" max="7" width="15.6640625" style="8" customWidth="1"/>
    <col min="8" max="8" width="7.6640625" style="8" customWidth="1"/>
    <col min="9" max="9" width="11.6640625" style="8" customWidth="1"/>
    <col min="10" max="11" width="10.75" style="8" customWidth="1"/>
    <col min="12" max="16384" width="9" style="8"/>
  </cols>
  <sheetData>
    <row r="1" spans="1:4" x14ac:dyDescent="0.4">
      <c r="A1" s="357" t="s">
        <v>450</v>
      </c>
      <c r="B1" s="358"/>
      <c r="C1" s="358"/>
      <c r="D1" s="359"/>
    </row>
    <row r="2" spans="1:4" x14ac:dyDescent="0.4">
      <c r="A2" s="303" t="s">
        <v>451</v>
      </c>
      <c r="B2" s="295" t="s">
        <v>452</v>
      </c>
      <c r="C2" s="295" t="s">
        <v>453</v>
      </c>
      <c r="D2" s="296" t="s">
        <v>449</v>
      </c>
    </row>
    <row r="3" spans="1:4" x14ac:dyDescent="0.4">
      <c r="A3" s="304" t="s">
        <v>264</v>
      </c>
      <c r="B3" s="308" t="s">
        <v>203</v>
      </c>
      <c r="C3" s="11" t="s">
        <v>454</v>
      </c>
      <c r="D3" s="309">
        <f>差异数据!G27</f>
        <v>0</v>
      </c>
    </row>
    <row r="4" spans="1:4" x14ac:dyDescent="0.4">
      <c r="A4" s="304" t="s">
        <v>264</v>
      </c>
      <c r="B4" s="308" t="s">
        <v>204</v>
      </c>
      <c r="C4" s="11" t="s">
        <v>454</v>
      </c>
      <c r="D4" s="297">
        <f>差异数据!G28</f>
        <v>0</v>
      </c>
    </row>
    <row r="5" spans="1:4" x14ac:dyDescent="0.4">
      <c r="A5" s="304" t="s">
        <v>264</v>
      </c>
      <c r="B5" s="308" t="s">
        <v>237</v>
      </c>
      <c r="C5" s="11" t="s">
        <v>454</v>
      </c>
      <c r="D5" s="297">
        <f>差异数据!G29</f>
        <v>0</v>
      </c>
    </row>
    <row r="6" spans="1:4" x14ac:dyDescent="0.4">
      <c r="A6" s="304" t="s">
        <v>264</v>
      </c>
      <c r="B6" s="308" t="s">
        <v>233</v>
      </c>
      <c r="C6" s="11" t="s">
        <v>454</v>
      </c>
      <c r="D6" s="297">
        <f>差异数据!G30</f>
        <v>0</v>
      </c>
    </row>
    <row r="7" spans="1:4" x14ac:dyDescent="0.4">
      <c r="A7" s="304" t="s">
        <v>1</v>
      </c>
      <c r="B7" s="308" t="s">
        <v>150</v>
      </c>
      <c r="C7" s="11" t="s">
        <v>455</v>
      </c>
      <c r="D7" s="297">
        <f>差异数据!G31</f>
        <v>0</v>
      </c>
    </row>
    <row r="8" spans="1:4" x14ac:dyDescent="0.4">
      <c r="A8" s="304" t="s">
        <v>2</v>
      </c>
      <c r="B8" s="308" t="s">
        <v>203</v>
      </c>
      <c r="C8" s="11" t="s">
        <v>455</v>
      </c>
      <c r="D8" s="297">
        <f>差异数据!G32</f>
        <v>0</v>
      </c>
    </row>
    <row r="9" spans="1:4" x14ac:dyDescent="0.4">
      <c r="A9" s="304" t="s">
        <v>3</v>
      </c>
      <c r="B9" s="308" t="s">
        <v>203</v>
      </c>
      <c r="C9" s="11" t="s">
        <v>455</v>
      </c>
      <c r="D9" s="297">
        <f>差异数据!G33</f>
        <v>0</v>
      </c>
    </row>
    <row r="10" spans="1:4" x14ac:dyDescent="0.4">
      <c r="A10" s="304" t="s">
        <v>1</v>
      </c>
      <c r="B10" s="308" t="s">
        <v>204</v>
      </c>
      <c r="C10" s="11" t="s">
        <v>455</v>
      </c>
      <c r="D10" s="297">
        <f>差异数据!G34</f>
        <v>0</v>
      </c>
    </row>
    <row r="11" spans="1:4" x14ac:dyDescent="0.4">
      <c r="A11" s="304" t="s">
        <v>2</v>
      </c>
      <c r="B11" s="308" t="s">
        <v>204</v>
      </c>
      <c r="C11" s="11" t="s">
        <v>455</v>
      </c>
      <c r="D11" s="297">
        <f>差异数据!G35</f>
        <v>0</v>
      </c>
    </row>
    <row r="12" spans="1:4" x14ac:dyDescent="0.4">
      <c r="A12" s="304" t="s">
        <v>3</v>
      </c>
      <c r="B12" s="308" t="s">
        <v>204</v>
      </c>
      <c r="C12" s="11" t="s">
        <v>455</v>
      </c>
      <c r="D12" s="297">
        <f>差异数据!G36</f>
        <v>0</v>
      </c>
    </row>
    <row r="13" spans="1:4" x14ac:dyDescent="0.4">
      <c r="A13" s="304" t="s">
        <v>1</v>
      </c>
      <c r="B13" s="308" t="s">
        <v>237</v>
      </c>
      <c r="C13" s="11" t="s">
        <v>455</v>
      </c>
      <c r="D13" s="297">
        <f>差异数据!G37</f>
        <v>0</v>
      </c>
    </row>
    <row r="14" spans="1:4" x14ac:dyDescent="0.4">
      <c r="A14" s="304" t="s">
        <v>2</v>
      </c>
      <c r="B14" s="308" t="s">
        <v>237</v>
      </c>
      <c r="C14" s="11" t="s">
        <v>455</v>
      </c>
      <c r="D14" s="297">
        <f>差异数据!G38</f>
        <v>0</v>
      </c>
    </row>
    <row r="15" spans="1:4" x14ac:dyDescent="0.4">
      <c r="A15" s="304" t="s">
        <v>3</v>
      </c>
      <c r="B15" s="308" t="s">
        <v>237</v>
      </c>
      <c r="C15" s="11" t="s">
        <v>455</v>
      </c>
      <c r="D15" s="297">
        <f>差异数据!G39</f>
        <v>0</v>
      </c>
    </row>
    <row r="16" spans="1:4" x14ac:dyDescent="0.4">
      <c r="A16" s="304" t="s">
        <v>1</v>
      </c>
      <c r="B16" s="308" t="s">
        <v>233</v>
      </c>
      <c r="C16" s="11" t="s">
        <v>455</v>
      </c>
      <c r="D16" s="297">
        <f>差异数据!G40</f>
        <v>0</v>
      </c>
    </row>
    <row r="17" spans="1:4" x14ac:dyDescent="0.4">
      <c r="A17" s="304" t="s">
        <v>2</v>
      </c>
      <c r="B17" s="308" t="s">
        <v>233</v>
      </c>
      <c r="C17" s="11" t="s">
        <v>455</v>
      </c>
      <c r="D17" s="297">
        <f>差异数据!G41</f>
        <v>0</v>
      </c>
    </row>
    <row r="18" spans="1:4" x14ac:dyDescent="0.4">
      <c r="A18" s="307" t="s">
        <v>3</v>
      </c>
      <c r="B18" s="364" t="s">
        <v>233</v>
      </c>
      <c r="C18" s="299" t="s">
        <v>455</v>
      </c>
      <c r="D18" s="301">
        <f>差异数据!G42</f>
        <v>0</v>
      </c>
    </row>
    <row r="20" spans="1:4" ht="13.5" customHeight="1" x14ac:dyDescent="0.4">
      <c r="A20" s="360" t="s">
        <v>456</v>
      </c>
      <c r="B20" s="360"/>
      <c r="C20" s="360"/>
      <c r="D20" s="360"/>
    </row>
    <row r="21" spans="1:4" x14ac:dyDescent="0.4">
      <c r="A21" s="360"/>
      <c r="B21" s="360"/>
      <c r="C21" s="360"/>
      <c r="D21" s="360"/>
    </row>
    <row r="22" spans="1:4" x14ac:dyDescent="0.4">
      <c r="A22" s="360"/>
      <c r="B22" s="360"/>
      <c r="C22" s="360"/>
      <c r="D22" s="360"/>
    </row>
  </sheetData>
  <mergeCells count="2">
    <mergeCell ref="A1:D1"/>
    <mergeCell ref="A20:D22"/>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7" sqref="C17"/>
    </sheetView>
  </sheetViews>
  <sheetFormatPr defaultColWidth="9" defaultRowHeight="15.5" x14ac:dyDescent="0.4"/>
  <cols>
    <col min="1" max="3" width="18.75" style="8" customWidth="1"/>
    <col min="4" max="4" width="9" style="8"/>
    <col min="5" max="5" width="16.6640625" style="8" customWidth="1"/>
    <col min="6" max="6" width="15.6640625" style="8" customWidth="1"/>
    <col min="7" max="7" width="8.08203125" style="8" customWidth="1"/>
    <col min="8" max="8" width="10.75" style="8" customWidth="1"/>
    <col min="9" max="16384" width="9" style="8"/>
  </cols>
  <sheetData>
    <row r="1" spans="1:4" x14ac:dyDescent="0.4">
      <c r="A1" s="357" t="s">
        <v>457</v>
      </c>
      <c r="B1" s="358"/>
      <c r="C1" s="359"/>
    </row>
    <row r="2" spans="1:4" x14ac:dyDescent="0.4">
      <c r="A2" s="303" t="s">
        <v>458</v>
      </c>
      <c r="B2" s="295" t="s">
        <v>459</v>
      </c>
      <c r="C2" s="296" t="s">
        <v>449</v>
      </c>
    </row>
    <row r="3" spans="1:4" x14ac:dyDescent="0.4">
      <c r="A3" s="304" t="s">
        <v>260</v>
      </c>
      <c r="B3" s="11" t="s">
        <v>460</v>
      </c>
      <c r="C3" s="309">
        <f>差异数据!G43</f>
        <v>0</v>
      </c>
    </row>
    <row r="4" spans="1:4" x14ac:dyDescent="0.4">
      <c r="A4" s="304" t="s">
        <v>260</v>
      </c>
      <c r="B4" s="11" t="s">
        <v>455</v>
      </c>
      <c r="C4" s="297">
        <f>差异数据!G44</f>
        <v>0</v>
      </c>
    </row>
    <row r="5" spans="1:4" x14ac:dyDescent="0.4">
      <c r="A5" s="310" t="s">
        <v>269</v>
      </c>
      <c r="B5" s="11" t="s">
        <v>461</v>
      </c>
      <c r="C5" s="297">
        <f>差异数据!G45</f>
        <v>0</v>
      </c>
    </row>
    <row r="6" spans="1:4" x14ac:dyDescent="0.4">
      <c r="A6" s="363" t="s">
        <v>269</v>
      </c>
      <c r="B6" s="299" t="s">
        <v>460</v>
      </c>
      <c r="C6" s="301">
        <f>差异数据!G46</f>
        <v>0</v>
      </c>
    </row>
    <row r="8" spans="1:4" ht="15" customHeight="1" x14ac:dyDescent="0.4">
      <c r="A8" s="360" t="s">
        <v>462</v>
      </c>
      <c r="B8" s="360"/>
      <c r="C8" s="360"/>
      <c r="D8" s="88"/>
    </row>
    <row r="9" spans="1:4" x14ac:dyDescent="0.4">
      <c r="A9" s="360"/>
      <c r="B9" s="360"/>
      <c r="C9" s="360"/>
      <c r="D9" s="88"/>
    </row>
    <row r="10" spans="1:4" x14ac:dyDescent="0.4">
      <c r="A10" s="360"/>
      <c r="B10" s="360"/>
      <c r="C10" s="360"/>
      <c r="D10" s="88"/>
    </row>
    <row r="11" spans="1:4" x14ac:dyDescent="0.4">
      <c r="A11" s="360"/>
      <c r="B11" s="360"/>
      <c r="C11" s="360"/>
    </row>
    <row r="12" spans="1:4" x14ac:dyDescent="0.4">
      <c r="A12" s="360"/>
      <c r="B12" s="360"/>
      <c r="C12" s="360"/>
    </row>
  </sheetData>
  <mergeCells count="2">
    <mergeCell ref="A1:C1"/>
    <mergeCell ref="A8:C12"/>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I16" sqref="I16"/>
    </sheetView>
  </sheetViews>
  <sheetFormatPr defaultColWidth="9" defaultRowHeight="15.5" x14ac:dyDescent="0.4"/>
  <cols>
    <col min="1" max="1" width="27.25" style="8" customWidth="1"/>
    <col min="2" max="3" width="18.75" style="8" customWidth="1"/>
    <col min="4" max="4" width="9" style="8"/>
    <col min="5" max="5" width="15.9140625" style="8" customWidth="1"/>
    <col min="6" max="6" width="15.6640625" style="8" customWidth="1"/>
    <col min="7" max="7" width="11.75" style="8" customWidth="1"/>
    <col min="8" max="8" width="10.75" style="8" customWidth="1"/>
    <col min="9" max="16384" width="9" style="8"/>
  </cols>
  <sheetData>
    <row r="1" spans="1:3" x14ac:dyDescent="0.4">
      <c r="A1" s="357" t="s">
        <v>117</v>
      </c>
      <c r="B1" s="358"/>
      <c r="C1" s="359"/>
    </row>
    <row r="2" spans="1:3" x14ac:dyDescent="0.4">
      <c r="A2" s="303" t="s">
        <v>458</v>
      </c>
      <c r="B2" s="295" t="s">
        <v>463</v>
      </c>
      <c r="C2" s="296" t="s">
        <v>449</v>
      </c>
    </row>
    <row r="3" spans="1:3" x14ac:dyDescent="0.4">
      <c r="A3" s="304" t="s">
        <v>464</v>
      </c>
      <c r="B3" s="11" t="s">
        <v>132</v>
      </c>
      <c r="C3" s="309">
        <f>差异数据!G47</f>
        <v>0</v>
      </c>
    </row>
    <row r="4" spans="1:3" x14ac:dyDescent="0.4">
      <c r="A4" s="304" t="s">
        <v>464</v>
      </c>
      <c r="B4" s="11" t="s">
        <v>460</v>
      </c>
      <c r="C4" s="297">
        <f>差异数据!G48</f>
        <v>0</v>
      </c>
    </row>
    <row r="5" spans="1:3" x14ac:dyDescent="0.4">
      <c r="A5" s="307" t="s">
        <v>465</v>
      </c>
      <c r="B5" s="299" t="s">
        <v>460</v>
      </c>
      <c r="C5" s="301">
        <f>差异数据!G49</f>
        <v>0</v>
      </c>
    </row>
    <row r="7" spans="1:3" ht="15" customHeight="1" x14ac:dyDescent="0.4">
      <c r="A7" s="360" t="s">
        <v>466</v>
      </c>
      <c r="B7" s="360"/>
      <c r="C7" s="360"/>
    </row>
    <row r="8" spans="1:3" x14ac:dyDescent="0.4">
      <c r="A8" s="360"/>
      <c r="B8" s="360"/>
      <c r="C8" s="360"/>
    </row>
    <row r="9" spans="1:3" x14ac:dyDescent="0.4">
      <c r="A9" s="360"/>
      <c r="B9" s="360"/>
      <c r="C9" s="360"/>
    </row>
    <row r="10" spans="1:3" x14ac:dyDescent="0.4">
      <c r="A10" s="360"/>
      <c r="B10" s="360"/>
      <c r="C10" s="360"/>
    </row>
    <row r="11" spans="1:3" x14ac:dyDescent="0.4">
      <c r="A11" s="360"/>
      <c r="B11" s="360"/>
      <c r="C11" s="360"/>
    </row>
  </sheetData>
  <mergeCells count="2">
    <mergeCell ref="A1:C1"/>
    <mergeCell ref="A7:C11"/>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22" workbookViewId="0">
      <selection activeCell="F28" sqref="F28"/>
    </sheetView>
  </sheetViews>
  <sheetFormatPr defaultColWidth="9" defaultRowHeight="15.5" x14ac:dyDescent="0.4"/>
  <cols>
    <col min="1" max="1" width="9.6640625" style="8" customWidth="1"/>
    <col min="2" max="2" width="8.33203125" style="8" customWidth="1"/>
    <col min="3" max="3" width="12.33203125" style="8" customWidth="1"/>
    <col min="4" max="4" width="15.33203125" style="8" customWidth="1"/>
    <col min="5" max="5" width="21.6640625" style="8" customWidth="1"/>
    <col min="6" max="6" width="22.25" style="8" customWidth="1"/>
    <col min="7" max="7" width="10" style="8" customWidth="1"/>
    <col min="8" max="16384" width="9" style="8"/>
  </cols>
  <sheetData>
    <row r="1" spans="1:13" x14ac:dyDescent="0.4">
      <c r="A1" s="303" t="s">
        <v>467</v>
      </c>
      <c r="B1" s="295" t="s">
        <v>451</v>
      </c>
      <c r="C1" s="295" t="s">
        <v>452</v>
      </c>
      <c r="D1" s="295" t="s">
        <v>490</v>
      </c>
      <c r="E1" s="295" t="s">
        <v>134</v>
      </c>
      <c r="F1" s="295" t="s">
        <v>482</v>
      </c>
      <c r="G1" s="296" t="s">
        <v>449</v>
      </c>
      <c r="H1" s="212"/>
    </row>
    <row r="2" spans="1:13" x14ac:dyDescent="0.4">
      <c r="A2" s="304" t="s">
        <v>136</v>
      </c>
      <c r="B2" s="11" t="s">
        <v>1</v>
      </c>
      <c r="C2" s="11"/>
      <c r="D2" s="11"/>
      <c r="E2" s="11" t="s">
        <v>121</v>
      </c>
      <c r="F2" s="11" t="s">
        <v>120</v>
      </c>
      <c r="G2" s="311">
        <f>差异计算!H6</f>
        <v>0</v>
      </c>
    </row>
    <row r="3" spans="1:13" x14ac:dyDescent="0.4">
      <c r="A3" s="304" t="s">
        <v>136</v>
      </c>
      <c r="B3" s="11" t="s">
        <v>2</v>
      </c>
      <c r="C3" s="11"/>
      <c r="D3" s="11"/>
      <c r="E3" s="11" t="s">
        <v>121</v>
      </c>
      <c r="F3" s="11" t="s">
        <v>120</v>
      </c>
      <c r="G3" s="311">
        <f>差异计算!H7</f>
        <v>0</v>
      </c>
    </row>
    <row r="4" spans="1:13" x14ac:dyDescent="0.4">
      <c r="A4" s="304" t="s">
        <v>136</v>
      </c>
      <c r="B4" s="11" t="s">
        <v>3</v>
      </c>
      <c r="C4" s="11"/>
      <c r="D4" s="11"/>
      <c r="E4" s="11" t="s">
        <v>121</v>
      </c>
      <c r="F4" s="11" t="s">
        <v>120</v>
      </c>
      <c r="G4" s="311">
        <f>差异计算!H8</f>
        <v>0</v>
      </c>
    </row>
    <row r="5" spans="1:13" ht="15" customHeight="1" x14ac:dyDescent="0.4">
      <c r="A5" s="304" t="s">
        <v>136</v>
      </c>
      <c r="B5" s="11" t="s">
        <v>1</v>
      </c>
      <c r="C5" s="11"/>
      <c r="D5" s="11"/>
      <c r="E5" s="11" t="s">
        <v>121</v>
      </c>
      <c r="F5" s="11" t="s">
        <v>123</v>
      </c>
      <c r="G5" s="311">
        <f>差异计算!H15</f>
        <v>0</v>
      </c>
      <c r="I5" s="361" t="s">
        <v>135</v>
      </c>
      <c r="J5" s="361"/>
      <c r="K5" s="361"/>
      <c r="L5" s="361"/>
      <c r="M5" s="361"/>
    </row>
    <row r="6" spans="1:13" x14ac:dyDescent="0.4">
      <c r="A6" s="304" t="s">
        <v>136</v>
      </c>
      <c r="B6" s="11" t="s">
        <v>2</v>
      </c>
      <c r="C6" s="11"/>
      <c r="D6" s="11"/>
      <c r="E6" s="11" t="s">
        <v>121</v>
      </c>
      <c r="F6" s="11" t="s">
        <v>123</v>
      </c>
      <c r="G6" s="311">
        <f>差异计算!H16</f>
        <v>0</v>
      </c>
      <c r="I6" s="361"/>
      <c r="J6" s="361"/>
      <c r="K6" s="361"/>
      <c r="L6" s="361"/>
      <c r="M6" s="361"/>
    </row>
    <row r="7" spans="1:13" x14ac:dyDescent="0.4">
      <c r="A7" s="304" t="s">
        <v>136</v>
      </c>
      <c r="B7" s="11" t="s">
        <v>3</v>
      </c>
      <c r="C7" s="11"/>
      <c r="D7" s="11"/>
      <c r="E7" s="11" t="s">
        <v>121</v>
      </c>
      <c r="F7" s="11" t="s">
        <v>123</v>
      </c>
      <c r="G7" s="311">
        <f>差异计算!H17</f>
        <v>0</v>
      </c>
      <c r="I7" s="361"/>
      <c r="J7" s="361"/>
      <c r="K7" s="361"/>
      <c r="L7" s="361"/>
      <c r="M7" s="361"/>
    </row>
    <row r="8" spans="1:13" x14ac:dyDescent="0.4">
      <c r="A8" s="304" t="s">
        <v>136</v>
      </c>
      <c r="B8" s="11" t="s">
        <v>1</v>
      </c>
      <c r="C8" s="11"/>
      <c r="D8" s="11"/>
      <c r="E8" s="11" t="s">
        <v>122</v>
      </c>
      <c r="F8" s="298" t="s">
        <v>18</v>
      </c>
      <c r="G8" s="311">
        <f>差异计算!E23</f>
        <v>0</v>
      </c>
      <c r="I8" s="312" t="s">
        <v>141</v>
      </c>
      <c r="J8" s="313"/>
      <c r="K8" s="313"/>
      <c r="L8" s="313"/>
      <c r="M8" s="313"/>
    </row>
    <row r="9" spans="1:13" x14ac:dyDescent="0.4">
      <c r="A9" s="304" t="s">
        <v>136</v>
      </c>
      <c r="B9" s="11" t="s">
        <v>2</v>
      </c>
      <c r="C9" s="11"/>
      <c r="D9" s="11"/>
      <c r="E9" s="11" t="s">
        <v>122</v>
      </c>
      <c r="F9" s="298" t="s">
        <v>18</v>
      </c>
      <c r="G9" s="311">
        <f>差异计算!E24</f>
        <v>0</v>
      </c>
    </row>
    <row r="10" spans="1:13" x14ac:dyDescent="0.4">
      <c r="A10" s="304" t="s">
        <v>136</v>
      </c>
      <c r="B10" s="11" t="s">
        <v>3</v>
      </c>
      <c r="C10" s="11"/>
      <c r="D10" s="11"/>
      <c r="E10" s="11" t="s">
        <v>122</v>
      </c>
      <c r="F10" s="362" t="s">
        <v>18</v>
      </c>
      <c r="G10" s="311">
        <f>差异计算!E25</f>
        <v>0</v>
      </c>
    </row>
    <row r="11" spans="1:13" x14ac:dyDescent="0.4">
      <c r="A11" s="304" t="s">
        <v>137</v>
      </c>
      <c r="B11" s="58" t="s">
        <v>491</v>
      </c>
      <c r="C11" s="11"/>
      <c r="D11" s="11" t="s">
        <v>492</v>
      </c>
      <c r="E11" s="11" t="s">
        <v>129</v>
      </c>
      <c r="F11" s="11"/>
      <c r="G11" s="311">
        <f>差异计算!F31</f>
        <v>0</v>
      </c>
    </row>
    <row r="12" spans="1:13" x14ac:dyDescent="0.4">
      <c r="A12" s="304" t="s">
        <v>137</v>
      </c>
      <c r="B12" s="58" t="s">
        <v>55</v>
      </c>
      <c r="C12" s="11"/>
      <c r="D12" s="11" t="s">
        <v>493</v>
      </c>
      <c r="E12" s="11" t="s">
        <v>129</v>
      </c>
      <c r="F12" s="11"/>
      <c r="G12" s="311">
        <f>差异计算!F32</f>
        <v>0</v>
      </c>
    </row>
    <row r="13" spans="1:13" x14ac:dyDescent="0.4">
      <c r="A13" s="304" t="s">
        <v>137</v>
      </c>
      <c r="B13" s="58" t="s">
        <v>434</v>
      </c>
      <c r="C13" s="11"/>
      <c r="D13" s="11" t="s">
        <v>494</v>
      </c>
      <c r="E13" s="11" t="s">
        <v>129</v>
      </c>
      <c r="F13" s="11"/>
      <c r="G13" s="311">
        <f>差异计算!F33</f>
        <v>0</v>
      </c>
    </row>
    <row r="14" spans="1:13" x14ac:dyDescent="0.4">
      <c r="A14" s="304" t="s">
        <v>137</v>
      </c>
      <c r="B14" s="58" t="s">
        <v>468</v>
      </c>
      <c r="C14" s="11"/>
      <c r="D14" s="11" t="s">
        <v>471</v>
      </c>
      <c r="E14" s="11" t="s">
        <v>129</v>
      </c>
      <c r="F14" s="11"/>
      <c r="G14" s="311">
        <f>差异计算!F34</f>
        <v>0</v>
      </c>
    </row>
    <row r="15" spans="1:13" x14ac:dyDescent="0.4">
      <c r="A15" s="304" t="s">
        <v>137</v>
      </c>
      <c r="B15" s="11" t="s">
        <v>1</v>
      </c>
      <c r="C15" s="11"/>
      <c r="D15" s="11" t="s">
        <v>495</v>
      </c>
      <c r="E15" s="11" t="s">
        <v>130</v>
      </c>
      <c r="F15" s="11"/>
      <c r="G15" s="311">
        <f>差异计算!O40</f>
        <v>0</v>
      </c>
    </row>
    <row r="16" spans="1:13" x14ac:dyDescent="0.4">
      <c r="A16" s="304" t="s">
        <v>137</v>
      </c>
      <c r="B16" s="11" t="s">
        <v>2</v>
      </c>
      <c r="C16" s="11"/>
      <c r="D16" s="11" t="s">
        <v>125</v>
      </c>
      <c r="E16" s="11" t="s">
        <v>130</v>
      </c>
      <c r="F16" s="11"/>
      <c r="G16" s="311">
        <f>差异计算!P40</f>
        <v>0</v>
      </c>
    </row>
    <row r="17" spans="1:7" x14ac:dyDescent="0.4">
      <c r="A17" s="304" t="s">
        <v>137</v>
      </c>
      <c r="B17" s="11" t="s">
        <v>3</v>
      </c>
      <c r="C17" s="11"/>
      <c r="D17" s="11" t="s">
        <v>484</v>
      </c>
      <c r="E17" s="11" t="s">
        <v>130</v>
      </c>
      <c r="F17" s="11"/>
      <c r="G17" s="311">
        <f>差异计算!Q40</f>
        <v>0</v>
      </c>
    </row>
    <row r="18" spans="1:7" x14ac:dyDescent="0.4">
      <c r="A18" s="304" t="s">
        <v>137</v>
      </c>
      <c r="B18" s="11" t="s">
        <v>1</v>
      </c>
      <c r="C18" s="11"/>
      <c r="D18" s="11" t="s">
        <v>435</v>
      </c>
      <c r="E18" s="11" t="s">
        <v>130</v>
      </c>
      <c r="F18" s="11"/>
      <c r="G18" s="311">
        <f>差异计算!O41</f>
        <v>0</v>
      </c>
    </row>
    <row r="19" spans="1:7" x14ac:dyDescent="0.4">
      <c r="A19" s="304" t="s">
        <v>137</v>
      </c>
      <c r="B19" s="11" t="s">
        <v>2</v>
      </c>
      <c r="C19" s="11"/>
      <c r="D19" s="11" t="s">
        <v>496</v>
      </c>
      <c r="E19" s="11" t="s">
        <v>130</v>
      </c>
      <c r="F19" s="11"/>
      <c r="G19" s="311">
        <f>差异计算!P41</f>
        <v>0</v>
      </c>
    </row>
    <row r="20" spans="1:7" x14ac:dyDescent="0.4">
      <c r="A20" s="304" t="s">
        <v>137</v>
      </c>
      <c r="B20" s="11" t="s">
        <v>3</v>
      </c>
      <c r="C20" s="11"/>
      <c r="D20" s="11" t="s">
        <v>496</v>
      </c>
      <c r="E20" s="11" t="s">
        <v>130</v>
      </c>
      <c r="F20" s="11"/>
      <c r="G20" s="311">
        <f>差异计算!Q41</f>
        <v>0</v>
      </c>
    </row>
    <row r="21" spans="1:7" x14ac:dyDescent="0.4">
      <c r="A21" s="304" t="s">
        <v>137</v>
      </c>
      <c r="B21" s="11" t="s">
        <v>1</v>
      </c>
      <c r="C21" s="11"/>
      <c r="D21" s="11" t="s">
        <v>469</v>
      </c>
      <c r="E21" s="11" t="s">
        <v>130</v>
      </c>
      <c r="F21" s="11"/>
      <c r="G21" s="311">
        <f>差异计算!O42</f>
        <v>0</v>
      </c>
    </row>
    <row r="22" spans="1:7" x14ac:dyDescent="0.4">
      <c r="A22" s="304" t="s">
        <v>137</v>
      </c>
      <c r="B22" s="11" t="s">
        <v>2</v>
      </c>
      <c r="C22" s="11"/>
      <c r="D22" s="11" t="s">
        <v>469</v>
      </c>
      <c r="E22" s="11" t="s">
        <v>130</v>
      </c>
      <c r="F22" s="11"/>
      <c r="G22" s="311">
        <f>差异计算!P42</f>
        <v>0</v>
      </c>
    </row>
    <row r="23" spans="1:7" x14ac:dyDescent="0.4">
      <c r="A23" s="304" t="s">
        <v>137</v>
      </c>
      <c r="B23" s="11" t="s">
        <v>3</v>
      </c>
      <c r="C23" s="11"/>
      <c r="D23" s="11" t="s">
        <v>436</v>
      </c>
      <c r="E23" s="11" t="s">
        <v>130</v>
      </c>
      <c r="F23" s="11"/>
      <c r="G23" s="311">
        <f>差异计算!Q42</f>
        <v>0</v>
      </c>
    </row>
    <row r="24" spans="1:7" x14ac:dyDescent="0.4">
      <c r="A24" s="304" t="s">
        <v>137</v>
      </c>
      <c r="B24" s="11" t="s">
        <v>1</v>
      </c>
      <c r="C24" s="11"/>
      <c r="D24" s="11" t="s">
        <v>471</v>
      </c>
      <c r="E24" s="11" t="s">
        <v>130</v>
      </c>
      <c r="F24" s="11"/>
      <c r="G24" s="311">
        <f>差异计算!O43</f>
        <v>0</v>
      </c>
    </row>
    <row r="25" spans="1:7" x14ac:dyDescent="0.4">
      <c r="A25" s="304" t="s">
        <v>137</v>
      </c>
      <c r="B25" s="11" t="s">
        <v>2</v>
      </c>
      <c r="C25" s="11"/>
      <c r="D25" s="11" t="s">
        <v>483</v>
      </c>
      <c r="E25" s="11" t="s">
        <v>130</v>
      </c>
      <c r="F25" s="11"/>
      <c r="G25" s="311">
        <f>差异计算!P43</f>
        <v>0</v>
      </c>
    </row>
    <row r="26" spans="1:7" x14ac:dyDescent="0.4">
      <c r="A26" s="304" t="s">
        <v>137</v>
      </c>
      <c r="B26" s="11" t="s">
        <v>3</v>
      </c>
      <c r="C26" s="11"/>
      <c r="D26" s="11" t="s">
        <v>437</v>
      </c>
      <c r="E26" s="11" t="s">
        <v>130</v>
      </c>
      <c r="F26" s="11"/>
      <c r="G26" s="311">
        <f>差异计算!Q43</f>
        <v>0</v>
      </c>
    </row>
    <row r="27" spans="1:7" x14ac:dyDescent="0.4">
      <c r="A27" s="304" t="s">
        <v>138</v>
      </c>
      <c r="B27" s="58" t="s">
        <v>470</v>
      </c>
      <c r="C27" s="308" t="s">
        <v>472</v>
      </c>
      <c r="D27" s="11"/>
      <c r="E27" s="11" t="s">
        <v>473</v>
      </c>
      <c r="F27" s="11"/>
      <c r="G27" s="311">
        <f>差异计算!F49</f>
        <v>0</v>
      </c>
    </row>
    <row r="28" spans="1:7" x14ac:dyDescent="0.4">
      <c r="A28" s="304" t="s">
        <v>138</v>
      </c>
      <c r="B28" s="58" t="s">
        <v>470</v>
      </c>
      <c r="C28" s="308" t="s">
        <v>478</v>
      </c>
      <c r="D28" s="11"/>
      <c r="E28" s="11" t="s">
        <v>473</v>
      </c>
      <c r="F28" s="11"/>
      <c r="G28" s="311">
        <f>差异计算!F50</f>
        <v>0</v>
      </c>
    </row>
    <row r="29" spans="1:7" x14ac:dyDescent="0.4">
      <c r="A29" s="304" t="s">
        <v>138</v>
      </c>
      <c r="B29" s="58" t="s">
        <v>474</v>
      </c>
      <c r="C29" s="308" t="s">
        <v>486</v>
      </c>
      <c r="D29" s="11"/>
      <c r="E29" s="11" t="s">
        <v>473</v>
      </c>
      <c r="F29" s="11"/>
      <c r="G29" s="311">
        <f>差异计算!F51</f>
        <v>0</v>
      </c>
    </row>
    <row r="30" spans="1:7" x14ac:dyDescent="0.4">
      <c r="A30" s="304" t="s">
        <v>138</v>
      </c>
      <c r="B30" s="58" t="s">
        <v>470</v>
      </c>
      <c r="C30" s="308" t="s">
        <v>485</v>
      </c>
      <c r="D30" s="11"/>
      <c r="E30" s="11" t="s">
        <v>473</v>
      </c>
      <c r="F30" s="11"/>
      <c r="G30" s="311">
        <f>差异计算!F52</f>
        <v>0</v>
      </c>
    </row>
    <row r="31" spans="1:7" x14ac:dyDescent="0.4">
      <c r="A31" s="304" t="s">
        <v>138</v>
      </c>
      <c r="B31" s="11" t="s">
        <v>1</v>
      </c>
      <c r="C31" s="308" t="s">
        <v>472</v>
      </c>
      <c r="D31" s="11"/>
      <c r="E31" s="11" t="s">
        <v>476</v>
      </c>
      <c r="F31" s="11"/>
      <c r="G31" s="311">
        <f>差异计算!O58</f>
        <v>0</v>
      </c>
    </row>
    <row r="32" spans="1:7" x14ac:dyDescent="0.4">
      <c r="A32" s="304" t="s">
        <v>138</v>
      </c>
      <c r="B32" s="11" t="s">
        <v>2</v>
      </c>
      <c r="C32" s="308" t="s">
        <v>472</v>
      </c>
      <c r="D32" s="11"/>
      <c r="E32" s="11" t="s">
        <v>476</v>
      </c>
      <c r="F32" s="11"/>
      <c r="G32" s="311">
        <f>差异计算!P58</f>
        <v>0</v>
      </c>
    </row>
    <row r="33" spans="1:7" x14ac:dyDescent="0.4">
      <c r="A33" s="304" t="s">
        <v>138</v>
      </c>
      <c r="B33" s="11" t="s">
        <v>3</v>
      </c>
      <c r="C33" s="308" t="s">
        <v>472</v>
      </c>
      <c r="D33" s="11"/>
      <c r="E33" s="11" t="s">
        <v>475</v>
      </c>
      <c r="F33" s="11"/>
      <c r="G33" s="311">
        <f>差异计算!Q58</f>
        <v>0</v>
      </c>
    </row>
    <row r="34" spans="1:7" x14ac:dyDescent="0.4">
      <c r="A34" s="304" t="s">
        <v>138</v>
      </c>
      <c r="B34" s="11" t="s">
        <v>1</v>
      </c>
      <c r="C34" s="308" t="s">
        <v>477</v>
      </c>
      <c r="D34" s="11"/>
      <c r="E34" s="11" t="s">
        <v>479</v>
      </c>
      <c r="F34" s="11"/>
      <c r="G34" s="311">
        <f>差异计算!O59</f>
        <v>0</v>
      </c>
    </row>
    <row r="35" spans="1:7" x14ac:dyDescent="0.4">
      <c r="A35" s="304" t="s">
        <v>138</v>
      </c>
      <c r="B35" s="11" t="s">
        <v>2</v>
      </c>
      <c r="C35" s="308" t="s">
        <v>478</v>
      </c>
      <c r="D35" s="11"/>
      <c r="E35" s="11" t="s">
        <v>479</v>
      </c>
      <c r="F35" s="11"/>
      <c r="G35" s="311">
        <f>差异计算!P59</f>
        <v>0</v>
      </c>
    </row>
    <row r="36" spans="1:7" x14ac:dyDescent="0.4">
      <c r="A36" s="304" t="s">
        <v>138</v>
      </c>
      <c r="B36" s="11" t="s">
        <v>3</v>
      </c>
      <c r="C36" s="308" t="s">
        <v>478</v>
      </c>
      <c r="D36" s="11"/>
      <c r="E36" s="11" t="s">
        <v>479</v>
      </c>
      <c r="F36" s="11"/>
      <c r="G36" s="311">
        <f>差异计算!Q59</f>
        <v>0</v>
      </c>
    </row>
    <row r="37" spans="1:7" x14ac:dyDescent="0.4">
      <c r="A37" s="304" t="s">
        <v>138</v>
      </c>
      <c r="B37" s="11" t="s">
        <v>1</v>
      </c>
      <c r="C37" s="308" t="s">
        <v>486</v>
      </c>
      <c r="D37" s="11"/>
      <c r="E37" s="11" t="s">
        <v>479</v>
      </c>
      <c r="F37" s="11"/>
      <c r="G37" s="311">
        <f>差异计算!O60</f>
        <v>0</v>
      </c>
    </row>
    <row r="38" spans="1:7" x14ac:dyDescent="0.4">
      <c r="A38" s="304" t="s">
        <v>138</v>
      </c>
      <c r="B38" s="11" t="s">
        <v>2</v>
      </c>
      <c r="C38" s="308" t="s">
        <v>486</v>
      </c>
      <c r="D38" s="11"/>
      <c r="E38" s="11" t="s">
        <v>475</v>
      </c>
      <c r="F38" s="11"/>
      <c r="G38" s="311">
        <f>差异计算!P60</f>
        <v>0</v>
      </c>
    </row>
    <row r="39" spans="1:7" x14ac:dyDescent="0.4">
      <c r="A39" s="304" t="s">
        <v>138</v>
      </c>
      <c r="B39" s="11" t="s">
        <v>3</v>
      </c>
      <c r="C39" s="308" t="s">
        <v>486</v>
      </c>
      <c r="D39" s="11"/>
      <c r="E39" s="11" t="s">
        <v>479</v>
      </c>
      <c r="F39" s="11"/>
      <c r="G39" s="311">
        <f>差异计算!Q60</f>
        <v>0</v>
      </c>
    </row>
    <row r="40" spans="1:7" x14ac:dyDescent="0.4">
      <c r="A40" s="304" t="s">
        <v>138</v>
      </c>
      <c r="B40" s="11" t="s">
        <v>1</v>
      </c>
      <c r="C40" s="308" t="s">
        <v>480</v>
      </c>
      <c r="D40" s="11"/>
      <c r="E40" s="11" t="s">
        <v>479</v>
      </c>
      <c r="F40" s="11"/>
      <c r="G40" s="311">
        <f>差异计算!O61</f>
        <v>0</v>
      </c>
    </row>
    <row r="41" spans="1:7" x14ac:dyDescent="0.4">
      <c r="A41" s="304" t="s">
        <v>138</v>
      </c>
      <c r="B41" s="11" t="s">
        <v>2</v>
      </c>
      <c r="C41" s="308" t="s">
        <v>485</v>
      </c>
      <c r="D41" s="11"/>
      <c r="E41" s="11" t="s">
        <v>475</v>
      </c>
      <c r="F41" s="11"/>
      <c r="G41" s="311">
        <f>差异计算!P61</f>
        <v>0</v>
      </c>
    </row>
    <row r="42" spans="1:7" x14ac:dyDescent="0.4">
      <c r="A42" s="304" t="s">
        <v>138</v>
      </c>
      <c r="B42" s="11" t="s">
        <v>3</v>
      </c>
      <c r="C42" s="308" t="s">
        <v>485</v>
      </c>
      <c r="D42" s="11"/>
      <c r="E42" s="11" t="s">
        <v>133</v>
      </c>
      <c r="F42" s="11"/>
      <c r="G42" s="311">
        <f>差异计算!Q61</f>
        <v>0</v>
      </c>
    </row>
    <row r="43" spans="1:7" x14ac:dyDescent="0.4">
      <c r="A43" s="304" t="s">
        <v>139</v>
      </c>
      <c r="B43" s="58" t="s">
        <v>481</v>
      </c>
      <c r="C43" s="11"/>
      <c r="D43" s="11"/>
      <c r="E43" s="11" t="s">
        <v>487</v>
      </c>
      <c r="F43" s="11" t="s">
        <v>488</v>
      </c>
      <c r="G43" s="311">
        <f>差异计算!F74</f>
        <v>0</v>
      </c>
    </row>
    <row r="44" spans="1:7" x14ac:dyDescent="0.4">
      <c r="A44" s="304" t="s">
        <v>139</v>
      </c>
      <c r="B44" s="58" t="s">
        <v>474</v>
      </c>
      <c r="C44" s="11"/>
      <c r="D44" s="11"/>
      <c r="E44" s="11" t="s">
        <v>487</v>
      </c>
      <c r="F44" s="11" t="s">
        <v>497</v>
      </c>
      <c r="G44" s="311">
        <f>差异计算!R69</f>
        <v>0</v>
      </c>
    </row>
    <row r="45" spans="1:7" x14ac:dyDescent="0.4">
      <c r="A45" s="304" t="s">
        <v>139</v>
      </c>
      <c r="B45" s="58" t="s">
        <v>434</v>
      </c>
      <c r="C45" s="11"/>
      <c r="D45" s="11"/>
      <c r="E45" s="58" t="s">
        <v>498</v>
      </c>
      <c r="F45" s="11" t="s">
        <v>499</v>
      </c>
      <c r="G45" s="311">
        <f>试算!E12</f>
        <v>0</v>
      </c>
    </row>
    <row r="46" spans="1:7" x14ac:dyDescent="0.4">
      <c r="A46" s="304" t="s">
        <v>139</v>
      </c>
      <c r="B46" s="58" t="s">
        <v>474</v>
      </c>
      <c r="C46" s="11"/>
      <c r="D46" s="11"/>
      <c r="E46" s="58" t="s">
        <v>498</v>
      </c>
      <c r="F46" s="11" t="s">
        <v>500</v>
      </c>
      <c r="G46" s="311">
        <f>差异计算!E90</f>
        <v>0</v>
      </c>
    </row>
    <row r="47" spans="1:7" x14ac:dyDescent="0.4">
      <c r="A47" s="304" t="s">
        <v>140</v>
      </c>
      <c r="B47" s="58" t="s">
        <v>474</v>
      </c>
      <c r="C47" s="11"/>
      <c r="D47" s="11"/>
      <c r="E47" s="11" t="s">
        <v>489</v>
      </c>
      <c r="F47" s="11" t="s">
        <v>501</v>
      </c>
      <c r="G47" s="311">
        <f>差异计算!C111</f>
        <v>0</v>
      </c>
    </row>
    <row r="48" spans="1:7" x14ac:dyDescent="0.4">
      <c r="A48" s="304" t="s">
        <v>140</v>
      </c>
      <c r="B48" s="58" t="s">
        <v>434</v>
      </c>
      <c r="C48" s="11"/>
      <c r="D48" s="11"/>
      <c r="E48" s="11" t="s">
        <v>489</v>
      </c>
      <c r="F48" s="11" t="s">
        <v>488</v>
      </c>
      <c r="G48" s="311">
        <f>差异计算!D111</f>
        <v>0</v>
      </c>
    </row>
    <row r="49" spans="1:7" x14ac:dyDescent="0.4">
      <c r="A49" s="307" t="s">
        <v>140</v>
      </c>
      <c r="B49" s="168" t="s">
        <v>481</v>
      </c>
      <c r="C49" s="299"/>
      <c r="D49" s="299"/>
      <c r="E49" s="299" t="s">
        <v>502</v>
      </c>
      <c r="F49" s="299" t="s">
        <v>488</v>
      </c>
      <c r="G49" s="314">
        <f>差异计算!E121</f>
        <v>0</v>
      </c>
    </row>
  </sheetData>
  <mergeCells count="1">
    <mergeCell ref="I5:M7"/>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zoomScale="85" zoomScaleNormal="85" workbookViewId="0">
      <selection activeCell="O40" sqref="O40"/>
    </sheetView>
  </sheetViews>
  <sheetFormatPr defaultColWidth="11.08203125" defaultRowHeight="15.5" x14ac:dyDescent="0.4"/>
  <cols>
    <col min="1" max="3" width="11.08203125" style="8"/>
    <col min="4" max="4" width="15.25" style="8" customWidth="1"/>
    <col min="5" max="5" width="14.33203125" style="8" customWidth="1"/>
    <col min="6" max="8" width="11.08203125" style="8"/>
    <col min="9" max="9" width="20.75" style="8" customWidth="1"/>
    <col min="10" max="12" width="11.08203125" style="8"/>
    <col min="13" max="13" width="11.08203125" style="40"/>
    <col min="14" max="16384" width="11.08203125" style="8"/>
  </cols>
  <sheetData>
    <row r="1" spans="1:15" ht="16.5" x14ac:dyDescent="0.4">
      <c r="A1" s="1" t="s">
        <v>23</v>
      </c>
      <c r="B1" s="2"/>
      <c r="C1" s="3"/>
      <c r="D1" s="3"/>
      <c r="E1" s="3"/>
      <c r="F1" s="4"/>
      <c r="G1" s="5"/>
      <c r="H1" s="6" t="s">
        <v>231</v>
      </c>
      <c r="I1" s="2"/>
      <c r="J1" s="3"/>
      <c r="K1" s="3"/>
      <c r="L1" s="3"/>
      <c r="M1" s="65"/>
      <c r="N1" s="4"/>
    </row>
    <row r="2" spans="1:15" x14ac:dyDescent="0.4">
      <c r="A2" s="9" t="s">
        <v>210</v>
      </c>
      <c r="B2" s="10"/>
      <c r="C2" s="11"/>
      <c r="D2" s="11"/>
      <c r="E2" s="11"/>
      <c r="F2" s="12"/>
      <c r="G2" s="11"/>
      <c r="H2" s="9" t="s">
        <v>194</v>
      </c>
      <c r="I2" s="10"/>
      <c r="J2" s="11"/>
      <c r="K2" s="11"/>
      <c r="L2" s="11"/>
      <c r="M2" s="14"/>
      <c r="N2" s="12"/>
    </row>
    <row r="3" spans="1:15" x14ac:dyDescent="0.4">
      <c r="A3" s="9"/>
      <c r="B3" s="10" t="s">
        <v>144</v>
      </c>
      <c r="C3" s="11"/>
      <c r="D3" s="11"/>
      <c r="E3" s="11"/>
      <c r="F3" s="12"/>
      <c r="G3" s="11"/>
      <c r="H3" s="9"/>
      <c r="I3" s="10"/>
      <c r="J3" s="67" t="s">
        <v>1</v>
      </c>
      <c r="K3" s="67" t="s">
        <v>2</v>
      </c>
      <c r="L3" s="67" t="s">
        <v>3</v>
      </c>
      <c r="M3" s="16" t="s">
        <v>235</v>
      </c>
      <c r="N3" s="12"/>
    </row>
    <row r="4" spans="1:15" x14ac:dyDescent="0.4">
      <c r="A4" s="9"/>
      <c r="B4" s="10" t="s">
        <v>211</v>
      </c>
      <c r="C4" s="11"/>
      <c r="D4" s="11"/>
      <c r="E4" s="11"/>
      <c r="F4" s="12"/>
      <c r="G4" s="11"/>
      <c r="H4" s="9"/>
      <c r="I4" s="22" t="s">
        <v>212</v>
      </c>
      <c r="J4" s="17">
        <v>3.21</v>
      </c>
      <c r="K4" s="17">
        <v>3.3</v>
      </c>
      <c r="L4" s="17">
        <v>3.45</v>
      </c>
      <c r="M4" s="14">
        <v>6.05</v>
      </c>
      <c r="N4" s="18" t="s">
        <v>28</v>
      </c>
    </row>
    <row r="5" spans="1:15" x14ac:dyDescent="0.4">
      <c r="A5" s="9"/>
      <c r="B5" s="10" t="s">
        <v>200</v>
      </c>
      <c r="C5" s="11"/>
      <c r="D5" s="11"/>
      <c r="E5" s="11"/>
      <c r="F5" s="12"/>
      <c r="G5" s="11"/>
      <c r="H5" s="9"/>
      <c r="I5" s="22" t="s">
        <v>24</v>
      </c>
      <c r="J5" s="19">
        <v>1</v>
      </c>
      <c r="K5" s="19">
        <v>1</v>
      </c>
      <c r="L5" s="19">
        <v>1</v>
      </c>
      <c r="M5" s="14">
        <v>1.23</v>
      </c>
      <c r="N5" s="18" t="s">
        <v>29</v>
      </c>
    </row>
    <row r="6" spans="1:15" x14ac:dyDescent="0.4">
      <c r="A6" s="9"/>
      <c r="B6" s="10"/>
      <c r="C6" s="11"/>
      <c r="D6" s="11"/>
      <c r="E6" s="11"/>
      <c r="F6" s="12"/>
      <c r="G6" s="11"/>
      <c r="H6" s="9"/>
      <c r="I6" s="22" t="s">
        <v>201</v>
      </c>
      <c r="J6" s="19">
        <v>2.9</v>
      </c>
      <c r="K6" s="19">
        <v>26.5</v>
      </c>
      <c r="L6" s="19">
        <v>3.1</v>
      </c>
      <c r="M6" s="14">
        <v>2.5000000000000001E-2</v>
      </c>
      <c r="N6" s="18" t="s">
        <v>225</v>
      </c>
    </row>
    <row r="7" spans="1:15" x14ac:dyDescent="0.4">
      <c r="A7" s="9" t="s">
        <v>232</v>
      </c>
      <c r="B7" s="10"/>
      <c r="C7" s="11"/>
      <c r="D7" s="11"/>
      <c r="E7" s="11"/>
      <c r="F7" s="12"/>
      <c r="G7" s="11"/>
      <c r="H7" s="9"/>
      <c r="I7" s="22" t="s">
        <v>148</v>
      </c>
      <c r="J7" s="19">
        <v>0</v>
      </c>
      <c r="K7" s="19">
        <v>0</v>
      </c>
      <c r="L7" s="19">
        <v>1.05</v>
      </c>
      <c r="M7" s="14">
        <v>7.95</v>
      </c>
      <c r="N7" s="18" t="s">
        <v>202</v>
      </c>
    </row>
    <row r="8" spans="1:15" x14ac:dyDescent="0.4">
      <c r="A8" s="9"/>
      <c r="B8" s="10" t="s">
        <v>0</v>
      </c>
      <c r="C8" s="20">
        <v>155400</v>
      </c>
      <c r="D8" s="21"/>
      <c r="E8" s="21"/>
      <c r="F8" s="12"/>
      <c r="G8" s="11"/>
      <c r="H8" s="9"/>
      <c r="I8" s="22"/>
      <c r="J8" s="11"/>
      <c r="K8" s="11"/>
      <c r="L8" s="11"/>
      <c r="M8" s="14"/>
      <c r="N8" s="12"/>
    </row>
    <row r="9" spans="1:15" x14ac:dyDescent="0.4">
      <c r="A9" s="9"/>
      <c r="B9" s="10" t="s">
        <v>4</v>
      </c>
      <c r="C9" s="20">
        <v>68320</v>
      </c>
      <c r="D9" s="11"/>
      <c r="E9" s="11"/>
      <c r="F9" s="12"/>
      <c r="G9" s="11"/>
      <c r="H9" s="9" t="s">
        <v>226</v>
      </c>
      <c r="I9" s="22"/>
      <c r="J9" s="315" t="s">
        <v>26</v>
      </c>
      <c r="K9" s="315"/>
      <c r="L9" s="315"/>
      <c r="M9" s="14"/>
      <c r="N9" s="12"/>
      <c r="O9" s="23"/>
    </row>
    <row r="10" spans="1:15" x14ac:dyDescent="0.4">
      <c r="A10" s="9"/>
      <c r="B10" s="10" t="s">
        <v>5</v>
      </c>
      <c r="C10" s="20">
        <v>52000</v>
      </c>
      <c r="D10" s="11"/>
      <c r="E10" s="11"/>
      <c r="F10" s="12"/>
      <c r="G10" s="11"/>
      <c r="H10" s="9"/>
      <c r="I10" s="22"/>
      <c r="J10" s="67" t="s">
        <v>1</v>
      </c>
      <c r="K10" s="67" t="s">
        <v>2</v>
      </c>
      <c r="L10" s="67" t="s">
        <v>3</v>
      </c>
      <c r="M10" s="16" t="s">
        <v>236</v>
      </c>
      <c r="N10" s="12"/>
    </row>
    <row r="11" spans="1:15" x14ac:dyDescent="0.4">
      <c r="A11" s="9" t="s">
        <v>227</v>
      </c>
      <c r="B11" s="10"/>
      <c r="C11" s="11"/>
      <c r="D11" s="11"/>
      <c r="E11" s="11"/>
      <c r="F11" s="12"/>
      <c r="G11" s="11"/>
      <c r="H11" s="9"/>
      <c r="I11" s="22" t="s">
        <v>150</v>
      </c>
      <c r="J11" s="19">
        <v>11.1</v>
      </c>
      <c r="K11" s="19">
        <v>12.1</v>
      </c>
      <c r="L11" s="19">
        <v>13.4</v>
      </c>
      <c r="M11" s="14">
        <v>18.100000000000001</v>
      </c>
      <c r="N11" s="12"/>
    </row>
    <row r="12" spans="1:15" x14ac:dyDescent="0.4">
      <c r="A12" s="9"/>
      <c r="B12" s="10" t="s">
        <v>0</v>
      </c>
      <c r="C12" s="24">
        <v>35.200000000000003</v>
      </c>
      <c r="D12" s="11"/>
      <c r="E12" s="11"/>
      <c r="F12" s="12"/>
      <c r="G12" s="11"/>
      <c r="H12" s="9"/>
      <c r="I12" s="22" t="s">
        <v>151</v>
      </c>
      <c r="J12" s="19">
        <v>5.2</v>
      </c>
      <c r="K12" s="19">
        <v>7.2</v>
      </c>
      <c r="L12" s="19">
        <v>8.6</v>
      </c>
      <c r="M12" s="14">
        <v>22.45</v>
      </c>
      <c r="N12" s="12"/>
    </row>
    <row r="13" spans="1:15" x14ac:dyDescent="0.4">
      <c r="A13" s="9"/>
      <c r="B13" s="10" t="s">
        <v>4</v>
      </c>
      <c r="C13" s="24">
        <v>43.5</v>
      </c>
      <c r="D13" s="11"/>
      <c r="E13" s="11"/>
      <c r="F13" s="12"/>
      <c r="G13" s="11"/>
      <c r="H13" s="9"/>
      <c r="I13" s="22" t="s">
        <v>237</v>
      </c>
      <c r="J13" s="19">
        <v>0</v>
      </c>
      <c r="K13" s="19">
        <v>0</v>
      </c>
      <c r="L13" s="19">
        <v>22.5</v>
      </c>
      <c r="M13" s="14">
        <v>27.15</v>
      </c>
      <c r="N13" s="12"/>
    </row>
    <row r="14" spans="1:15" x14ac:dyDescent="0.4">
      <c r="A14" s="9"/>
      <c r="B14" s="10" t="s">
        <v>5</v>
      </c>
      <c r="C14" s="24">
        <v>64.2</v>
      </c>
      <c r="D14" s="11"/>
      <c r="E14" s="11"/>
      <c r="F14" s="12"/>
      <c r="G14" s="11"/>
      <c r="H14" s="9"/>
      <c r="I14" s="22" t="s">
        <v>233</v>
      </c>
      <c r="J14" s="19">
        <v>5.9</v>
      </c>
      <c r="K14" s="19">
        <v>7.5</v>
      </c>
      <c r="L14" s="19">
        <v>8.3000000000000007</v>
      </c>
      <c r="M14" s="14">
        <v>15.24</v>
      </c>
      <c r="N14" s="12"/>
    </row>
    <row r="15" spans="1:15" x14ac:dyDescent="0.4">
      <c r="A15" s="25"/>
      <c r="B15" s="11"/>
      <c r="C15" s="11"/>
      <c r="D15" s="11"/>
      <c r="E15" s="11"/>
      <c r="F15" s="12"/>
      <c r="G15" s="11"/>
      <c r="H15" s="25"/>
      <c r="I15" s="11"/>
      <c r="J15" s="11"/>
      <c r="K15" s="11"/>
      <c r="L15" s="11"/>
      <c r="M15" s="14"/>
      <c r="N15" s="12"/>
    </row>
    <row r="16" spans="1:15" x14ac:dyDescent="0.4">
      <c r="A16" s="25"/>
      <c r="B16" s="11"/>
      <c r="C16" s="11"/>
      <c r="D16" s="11"/>
      <c r="F16" s="12"/>
      <c r="G16" s="11"/>
      <c r="H16" s="365" t="s">
        <v>30</v>
      </c>
      <c r="I16" s="366"/>
      <c r="J16" s="11"/>
      <c r="K16" s="11"/>
      <c r="L16" s="11"/>
      <c r="M16" s="11"/>
      <c r="N16" s="12"/>
    </row>
    <row r="17" spans="1:14" x14ac:dyDescent="0.4">
      <c r="A17" s="25"/>
      <c r="B17" s="11"/>
      <c r="C17" s="26"/>
      <c r="D17" s="11"/>
      <c r="F17" s="12"/>
      <c r="G17" s="11"/>
      <c r="H17" s="25"/>
      <c r="I17" s="31" t="s">
        <v>238</v>
      </c>
      <c r="J17" s="11"/>
      <c r="K17" s="11"/>
      <c r="L17" s="11"/>
      <c r="M17" s="11"/>
      <c r="N17" s="12"/>
    </row>
    <row r="18" spans="1:14" ht="16" thickBot="1" x14ac:dyDescent="0.45">
      <c r="A18" s="28"/>
      <c r="B18" s="29"/>
      <c r="C18" s="29"/>
      <c r="D18" s="29"/>
      <c r="E18" s="29"/>
      <c r="F18" s="30"/>
      <c r="G18" s="11"/>
      <c r="H18" s="25"/>
      <c r="I18" s="11"/>
      <c r="J18" s="31"/>
      <c r="K18" s="67" t="s">
        <v>1</v>
      </c>
      <c r="L18" s="67" t="s">
        <v>2</v>
      </c>
      <c r="M18" s="15" t="s">
        <v>3</v>
      </c>
      <c r="N18" s="12"/>
    </row>
    <row r="19" spans="1:14" ht="16" thickBot="1" x14ac:dyDescent="0.45">
      <c r="A19" s="32"/>
      <c r="B19" s="33"/>
      <c r="C19" s="33"/>
      <c r="D19" s="33"/>
      <c r="E19" s="33"/>
      <c r="F19" s="11"/>
      <c r="G19" s="11"/>
      <c r="H19" s="325" t="s">
        <v>239</v>
      </c>
      <c r="I19" s="326"/>
      <c r="J19" s="326"/>
      <c r="K19" s="19">
        <v>8.0399999999999991</v>
      </c>
      <c r="L19" s="19">
        <v>8.0500000000000007</v>
      </c>
      <c r="M19" s="19">
        <v>13.1</v>
      </c>
      <c r="N19" s="12"/>
    </row>
    <row r="20" spans="1:14" ht="16" thickBot="1" x14ac:dyDescent="0.45">
      <c r="A20" s="1" t="s">
        <v>218</v>
      </c>
      <c r="B20" s="34"/>
      <c r="C20" s="34"/>
      <c r="D20" s="34"/>
      <c r="E20" s="34"/>
      <c r="F20" s="7"/>
      <c r="G20" s="11"/>
      <c r="H20" s="327" t="s">
        <v>234</v>
      </c>
      <c r="I20" s="328"/>
      <c r="J20" s="328"/>
      <c r="K20" s="35">
        <v>4.9400000000000004</v>
      </c>
      <c r="L20" s="35">
        <v>9.85</v>
      </c>
      <c r="M20" s="35">
        <v>8.1</v>
      </c>
      <c r="N20" s="30"/>
    </row>
    <row r="21" spans="1:14" ht="16" thickBot="1" x14ac:dyDescent="0.45">
      <c r="A21" s="9"/>
      <c r="B21" s="11"/>
      <c r="C21" s="36" t="s">
        <v>213</v>
      </c>
      <c r="D21" s="36" t="s">
        <v>228</v>
      </c>
      <c r="E21" s="37" t="s">
        <v>219</v>
      </c>
      <c r="F21" s="38" t="s">
        <v>214</v>
      </c>
      <c r="G21" s="39"/>
    </row>
    <row r="22" spans="1:14" x14ac:dyDescent="0.4">
      <c r="A22" s="41" t="s">
        <v>220</v>
      </c>
      <c r="B22" s="42"/>
      <c r="C22" s="43"/>
      <c r="D22" s="43"/>
      <c r="E22" s="43"/>
      <c r="F22" s="44"/>
      <c r="G22" s="43"/>
      <c r="H22" s="1" t="s">
        <v>205</v>
      </c>
      <c r="I22" s="34"/>
      <c r="J22" s="34"/>
      <c r="K22" s="34"/>
      <c r="L22" s="34"/>
      <c r="M22" s="70"/>
    </row>
    <row r="23" spans="1:14" x14ac:dyDescent="0.4">
      <c r="A23" s="45" t="str">
        <f>I4</f>
        <v>布料（尺）</v>
      </c>
      <c r="B23" s="11"/>
      <c r="C23" s="43">
        <v>53547.662499999999</v>
      </c>
      <c r="D23" s="43">
        <v>945640</v>
      </c>
      <c r="E23" s="43">
        <f>$D$30*J4+$D$31*K4+$D$32*L4</f>
        <v>933733.5</v>
      </c>
      <c r="F23" s="44">
        <f>C23+D23-E23</f>
        <v>65454.162499999977</v>
      </c>
      <c r="G23" s="46"/>
      <c r="H23" s="9" t="s">
        <v>221</v>
      </c>
      <c r="I23" s="58"/>
      <c r="J23" s="58"/>
      <c r="K23" s="58"/>
      <c r="L23" s="58"/>
      <c r="M23" s="47"/>
    </row>
    <row r="24" spans="1:14" x14ac:dyDescent="0.4">
      <c r="A24" s="45" t="str">
        <f>I5</f>
        <v>拉链、铆钉（套）</v>
      </c>
      <c r="B24" s="11"/>
      <c r="C24" s="43">
        <v>16424.125</v>
      </c>
      <c r="D24" s="43">
        <v>285432</v>
      </c>
      <c r="E24" s="43">
        <f>$D$30*J5+$D$31*K5+$D$32*L5</f>
        <v>284904</v>
      </c>
      <c r="F24" s="44">
        <f>C24+D24-E24</f>
        <v>16952.125</v>
      </c>
      <c r="G24" s="46"/>
      <c r="H24" s="9"/>
      <c r="I24" s="26">
        <v>540400</v>
      </c>
      <c r="J24" s="11"/>
      <c r="K24" s="11"/>
      <c r="L24" s="11"/>
      <c r="M24" s="47"/>
    </row>
    <row r="25" spans="1:14" x14ac:dyDescent="0.4">
      <c r="A25" s="45" t="str">
        <f>I6</f>
        <v>刺绣针线（尺）</v>
      </c>
      <c r="B25" s="11"/>
      <c r="C25" s="43">
        <v>145560.375</v>
      </c>
      <c r="D25" s="43">
        <v>2502400</v>
      </c>
      <c r="E25" s="43">
        <f>$D$30*J6+$D$31*K6+$D$32*L6</f>
        <v>2458429.2000000002</v>
      </c>
      <c r="F25" s="44">
        <f>C25+D25-E25</f>
        <v>189531.17499999981</v>
      </c>
      <c r="G25" s="46"/>
      <c r="H25" s="9" t="s">
        <v>229</v>
      </c>
      <c r="I25" s="11"/>
      <c r="J25" s="11"/>
      <c r="K25" s="11"/>
      <c r="L25" s="11"/>
      <c r="M25" s="47"/>
    </row>
    <row r="26" spans="1:14" x14ac:dyDescent="0.4">
      <c r="A26" s="45" t="str">
        <f>I7</f>
        <v>亮片饰物（套）</v>
      </c>
      <c r="B26" s="11"/>
      <c r="C26" s="43">
        <v>2632.875</v>
      </c>
      <c r="D26" s="43">
        <v>52975</v>
      </c>
      <c r="E26" s="43">
        <f>$D$30*J7+$D$31*K7+$D$32*L7</f>
        <v>56912.100000000006</v>
      </c>
      <c r="F26" s="44">
        <f>C26+D26-E26</f>
        <v>-1304.2250000000058</v>
      </c>
      <c r="G26" s="46"/>
      <c r="H26" s="25"/>
      <c r="I26" s="26">
        <v>54520</v>
      </c>
      <c r="J26" s="49" t="s">
        <v>206</v>
      </c>
      <c r="K26" s="11"/>
      <c r="L26" s="11"/>
      <c r="M26" s="47"/>
    </row>
    <row r="27" spans="1:14" x14ac:dyDescent="0.4">
      <c r="A27" s="25"/>
      <c r="B27" s="11"/>
      <c r="C27" s="11"/>
      <c r="D27" s="11"/>
      <c r="E27" s="11"/>
      <c r="F27" s="12"/>
      <c r="G27" s="11"/>
      <c r="H27" s="25"/>
      <c r="I27" s="26">
        <v>69900</v>
      </c>
      <c r="J27" s="13" t="s">
        <v>209</v>
      </c>
      <c r="K27" s="11"/>
      <c r="L27" s="11"/>
      <c r="M27" s="47"/>
    </row>
    <row r="28" spans="1:14" x14ac:dyDescent="0.4">
      <c r="A28" s="25"/>
      <c r="B28" s="11"/>
      <c r="C28" s="36" t="s">
        <v>152</v>
      </c>
      <c r="D28" s="36" t="s">
        <v>230</v>
      </c>
      <c r="E28" s="50" t="s">
        <v>222</v>
      </c>
      <c r="F28" s="51" t="s">
        <v>214</v>
      </c>
      <c r="G28" s="52"/>
      <c r="H28" s="25"/>
      <c r="I28" s="26">
        <v>112454</v>
      </c>
      <c r="J28" s="13" t="s">
        <v>215</v>
      </c>
      <c r="K28" s="11"/>
      <c r="L28" s="11"/>
      <c r="M28" s="47"/>
    </row>
    <row r="29" spans="1:14" ht="16" thickBot="1" x14ac:dyDescent="0.45">
      <c r="A29" s="53" t="s">
        <v>162</v>
      </c>
      <c r="B29" s="26"/>
      <c r="C29" s="11"/>
      <c r="D29" s="11"/>
      <c r="E29" s="11"/>
      <c r="F29" s="12"/>
      <c r="G29" s="11"/>
      <c r="H29" s="28"/>
      <c r="I29" s="54">
        <v>3.1616768052742401</v>
      </c>
      <c r="J29" s="55" t="s">
        <v>216</v>
      </c>
      <c r="K29" s="29"/>
      <c r="L29" s="29"/>
      <c r="M29" s="62"/>
    </row>
    <row r="30" spans="1:14" ht="16" thickBot="1" x14ac:dyDescent="0.45">
      <c r="A30" s="56" t="str">
        <f>B8</f>
        <v>BBJ:</v>
      </c>
      <c r="B30" s="11"/>
      <c r="C30" s="43">
        <v>5850</v>
      </c>
      <c r="D30" s="43">
        <v>162000</v>
      </c>
      <c r="E30" s="43">
        <f>C8</f>
        <v>155400</v>
      </c>
      <c r="F30" s="44">
        <f>C30+D30-E30</f>
        <v>12450</v>
      </c>
      <c r="G30" s="43"/>
      <c r="M30" s="8"/>
    </row>
    <row r="31" spans="1:14" x14ac:dyDescent="0.4">
      <c r="A31" s="56" t="str">
        <f>B9</f>
        <v>EBJ:</v>
      </c>
      <c r="B31" s="11"/>
      <c r="C31" s="43">
        <v>2400</v>
      </c>
      <c r="D31" s="43">
        <v>68702</v>
      </c>
      <c r="E31" s="43">
        <f>C9</f>
        <v>68320</v>
      </c>
      <c r="F31" s="44">
        <f>C31+D31-E31</f>
        <v>2782</v>
      </c>
      <c r="G31" s="43"/>
      <c r="H31" s="1" t="s">
        <v>163</v>
      </c>
      <c r="I31" s="2"/>
      <c r="J31" s="34"/>
      <c r="K31" s="34"/>
      <c r="L31" s="34"/>
      <c r="M31" s="70"/>
    </row>
    <row r="32" spans="1:14" x14ac:dyDescent="0.4">
      <c r="A32" s="56" t="str">
        <f>B10</f>
        <v>JBJ:</v>
      </c>
      <c r="B32" s="11"/>
      <c r="C32" s="43">
        <v>1575</v>
      </c>
      <c r="D32" s="43">
        <v>54202</v>
      </c>
      <c r="E32" s="43">
        <f>C10</f>
        <v>52000</v>
      </c>
      <c r="F32" s="44">
        <f>C32+D32-E32</f>
        <v>3777</v>
      </c>
      <c r="G32" s="43"/>
      <c r="H32" s="9" t="s">
        <v>164</v>
      </c>
      <c r="I32" s="10"/>
      <c r="J32" s="11"/>
      <c r="K32" s="11"/>
      <c r="L32" s="11"/>
      <c r="M32" s="47"/>
    </row>
    <row r="33" spans="1:13" ht="16" thickBot="1" x14ac:dyDescent="0.45">
      <c r="A33" s="28"/>
      <c r="B33" s="29"/>
      <c r="C33" s="29"/>
      <c r="D33" s="29"/>
      <c r="E33" s="29"/>
      <c r="F33" s="30"/>
      <c r="G33" s="11"/>
      <c r="H33" s="9"/>
      <c r="I33" s="10" t="s">
        <v>207</v>
      </c>
      <c r="J33" s="27">
        <v>2.8000000000000001E-2</v>
      </c>
      <c r="K33" s="10" t="s">
        <v>165</v>
      </c>
      <c r="L33" s="11" t="s">
        <v>34</v>
      </c>
      <c r="M33" s="47"/>
    </row>
    <row r="34" spans="1:13" ht="16" thickBot="1" x14ac:dyDescent="0.45">
      <c r="A34" s="25"/>
      <c r="B34" s="11"/>
      <c r="C34" s="11"/>
      <c r="D34" s="11"/>
      <c r="E34" s="11"/>
      <c r="F34" s="11"/>
      <c r="G34" s="11"/>
      <c r="H34" s="9"/>
      <c r="I34" s="10" t="s">
        <v>223</v>
      </c>
      <c r="J34" s="71">
        <v>0.03</v>
      </c>
      <c r="K34" s="10" t="s">
        <v>165</v>
      </c>
      <c r="L34" s="11"/>
      <c r="M34" s="47"/>
    </row>
    <row r="35" spans="1:13" ht="15" customHeight="1" x14ac:dyDescent="0.4">
      <c r="A35" s="316" t="s">
        <v>240</v>
      </c>
      <c r="B35" s="319" t="s">
        <v>224</v>
      </c>
      <c r="C35" s="319"/>
      <c r="D35" s="319"/>
      <c r="E35" s="319"/>
      <c r="F35" s="320"/>
      <c r="H35" s="9"/>
      <c r="I35" s="10" t="s">
        <v>217</v>
      </c>
      <c r="J35" s="27">
        <v>1.4E-2</v>
      </c>
      <c r="K35" s="10" t="s">
        <v>208</v>
      </c>
      <c r="L35" s="11"/>
      <c r="M35" s="47"/>
    </row>
    <row r="36" spans="1:13" x14ac:dyDescent="0.4">
      <c r="A36" s="317"/>
      <c r="B36" s="321"/>
      <c r="C36" s="321"/>
      <c r="D36" s="321"/>
      <c r="E36" s="321"/>
      <c r="F36" s="322"/>
      <c r="H36" s="9" t="s">
        <v>168</v>
      </c>
      <c r="I36" s="10"/>
      <c r="J36" s="11"/>
      <c r="K36" s="11"/>
      <c r="L36" s="11"/>
      <c r="M36" s="12"/>
    </row>
    <row r="37" spans="1:13" ht="16" thickBot="1" x14ac:dyDescent="0.45">
      <c r="A37" s="318"/>
      <c r="B37" s="323"/>
      <c r="C37" s="323"/>
      <c r="D37" s="323"/>
      <c r="E37" s="323"/>
      <c r="F37" s="324"/>
      <c r="H37" s="25"/>
      <c r="I37" s="26">
        <v>77500.45</v>
      </c>
      <c r="J37" s="13" t="s">
        <v>241</v>
      </c>
      <c r="K37" s="11"/>
      <c r="L37" s="11"/>
      <c r="M37" s="12"/>
    </row>
    <row r="38" spans="1:13" x14ac:dyDescent="0.4">
      <c r="E38" s="11"/>
      <c r="H38" s="25"/>
      <c r="I38" s="26">
        <v>302000</v>
      </c>
      <c r="J38" s="13" t="s">
        <v>158</v>
      </c>
      <c r="K38" s="11"/>
      <c r="L38" s="11"/>
      <c r="M38" s="12"/>
    </row>
    <row r="39" spans="1:13" x14ac:dyDescent="0.4">
      <c r="B39" s="11"/>
      <c r="C39" s="11"/>
      <c r="D39" s="11"/>
      <c r="E39" s="11"/>
      <c r="H39" s="25"/>
      <c r="I39" s="26">
        <v>165402.34</v>
      </c>
      <c r="J39" s="10" t="s">
        <v>33</v>
      </c>
      <c r="K39" s="11"/>
      <c r="L39" s="11"/>
      <c r="M39" s="12"/>
    </row>
    <row r="40" spans="1:13" ht="16" thickBot="1" x14ac:dyDescent="0.45">
      <c r="B40" s="11"/>
      <c r="C40" s="42"/>
      <c r="D40" s="72"/>
      <c r="H40" s="73"/>
      <c r="I40" s="74"/>
      <c r="J40" s="29"/>
      <c r="K40" s="29"/>
      <c r="L40" s="29"/>
      <c r="M40" s="30"/>
    </row>
    <row r="42" spans="1:13" x14ac:dyDescent="0.4">
      <c r="A42" s="75"/>
      <c r="B42" s="11"/>
      <c r="C42" s="11"/>
      <c r="D42" s="11"/>
      <c r="E42" s="11"/>
      <c r="F42" s="11"/>
      <c r="G42" s="11"/>
    </row>
    <row r="43" spans="1:13" x14ac:dyDescent="0.4">
      <c r="A43" s="11"/>
      <c r="B43" s="11"/>
      <c r="C43" s="11"/>
      <c r="D43" s="11"/>
      <c r="E43" s="11"/>
      <c r="F43" s="11"/>
      <c r="G43" s="11"/>
    </row>
    <row r="44" spans="1:13" x14ac:dyDescent="0.4">
      <c r="A44" s="63"/>
      <c r="B44" s="11"/>
      <c r="C44" s="11"/>
      <c r="D44" s="63"/>
      <c r="E44" s="11"/>
      <c r="F44" s="11"/>
      <c r="G44" s="11"/>
    </row>
    <row r="45" spans="1:13" x14ac:dyDescent="0.4">
      <c r="A45" s="11"/>
      <c r="B45" s="42"/>
      <c r="C45" s="43"/>
      <c r="D45" s="11"/>
      <c r="E45" s="11"/>
      <c r="F45" s="42"/>
      <c r="G45" s="11"/>
    </row>
    <row r="46" spans="1:13" x14ac:dyDescent="0.4">
      <c r="A46" s="11"/>
      <c r="B46" s="43"/>
      <c r="C46" s="43"/>
      <c r="D46" s="11"/>
      <c r="E46" s="11"/>
      <c r="F46" s="42"/>
      <c r="G46" s="11"/>
    </row>
    <row r="47" spans="1:13" x14ac:dyDescent="0.4">
      <c r="A47" s="11"/>
      <c r="B47" s="43"/>
      <c r="C47" s="43"/>
      <c r="D47" s="11"/>
      <c r="E47" s="11"/>
      <c r="F47" s="42"/>
      <c r="G47" s="11"/>
      <c r="H47" s="11"/>
    </row>
    <row r="48" spans="1:13" x14ac:dyDescent="0.4">
      <c r="A48" s="11"/>
      <c r="B48" s="11"/>
      <c r="C48" s="43"/>
      <c r="D48" s="11"/>
      <c r="E48" s="11"/>
      <c r="F48" s="64"/>
      <c r="G48" s="11"/>
      <c r="H48" s="11"/>
    </row>
    <row r="49" spans="1:10" x14ac:dyDescent="0.4">
      <c r="A49" s="11"/>
      <c r="B49" s="11"/>
      <c r="C49" s="43"/>
      <c r="D49" s="11"/>
      <c r="E49" s="11"/>
      <c r="F49" s="24"/>
      <c r="G49" s="11"/>
      <c r="H49" s="11"/>
    </row>
    <row r="50" spans="1:10" x14ac:dyDescent="0.4">
      <c r="A50" s="11"/>
      <c r="B50" s="11"/>
      <c r="C50" s="43"/>
      <c r="D50" s="11"/>
      <c r="E50" s="11"/>
      <c r="F50" s="11"/>
      <c r="G50" s="11"/>
      <c r="H50" s="11"/>
    </row>
    <row r="51" spans="1:10" x14ac:dyDescent="0.4">
      <c r="A51" s="11"/>
      <c r="B51" s="11"/>
      <c r="C51" s="43"/>
      <c r="D51" s="11"/>
      <c r="E51" s="11"/>
      <c r="F51" s="11"/>
      <c r="G51" s="11"/>
      <c r="H51" s="11"/>
    </row>
    <row r="52" spans="1:10" x14ac:dyDescent="0.4">
      <c r="A52" s="11"/>
      <c r="B52" s="11"/>
      <c r="C52" s="43"/>
      <c r="D52" s="11"/>
      <c r="E52" s="11"/>
      <c r="F52" s="11"/>
      <c r="G52" s="11"/>
      <c r="H52" s="11"/>
    </row>
    <row r="53" spans="1:10" x14ac:dyDescent="0.4">
      <c r="A53" s="11"/>
      <c r="B53" s="11"/>
      <c r="C53" s="64"/>
      <c r="D53" s="11"/>
      <c r="E53" s="11"/>
      <c r="F53" s="11"/>
      <c r="G53" s="11"/>
      <c r="H53" s="11"/>
    </row>
    <row r="54" spans="1:10" x14ac:dyDescent="0.4">
      <c r="A54" s="11"/>
      <c r="B54" s="11"/>
      <c r="C54" s="11"/>
      <c r="D54" s="11"/>
      <c r="E54" s="11"/>
      <c r="F54" s="11"/>
      <c r="G54" s="11"/>
      <c r="H54" s="11"/>
    </row>
    <row r="55" spans="1:10" x14ac:dyDescent="0.4">
      <c r="A55" s="63"/>
      <c r="B55" s="11"/>
      <c r="C55" s="63"/>
      <c r="D55" s="11"/>
      <c r="E55" s="11"/>
      <c r="F55" s="11"/>
      <c r="G55" s="11"/>
      <c r="H55" s="11"/>
    </row>
    <row r="56" spans="1:10" x14ac:dyDescent="0.4">
      <c r="A56" s="11"/>
      <c r="B56" s="64"/>
      <c r="C56" s="11"/>
      <c r="D56" s="11"/>
      <c r="E56" s="11"/>
      <c r="F56" s="11"/>
      <c r="G56" s="11"/>
      <c r="H56" s="11"/>
    </row>
    <row r="57" spans="1:10" x14ac:dyDescent="0.4">
      <c r="A57" s="11"/>
      <c r="B57" s="64"/>
      <c r="C57" s="11"/>
      <c r="D57" s="11"/>
      <c r="E57" s="11"/>
      <c r="F57" s="11"/>
      <c r="G57" s="11"/>
      <c r="H57" s="11"/>
      <c r="J57" s="76"/>
    </row>
    <row r="58" spans="1:10" x14ac:dyDescent="0.4">
      <c r="A58" s="11"/>
      <c r="B58" s="64"/>
      <c r="C58" s="11"/>
      <c r="D58" s="77"/>
      <c r="E58" s="78"/>
      <c r="F58" s="78"/>
      <c r="G58" s="11"/>
      <c r="H58" s="11"/>
      <c r="J58" s="76"/>
    </row>
    <row r="59" spans="1:10" x14ac:dyDescent="0.4">
      <c r="A59" s="11"/>
      <c r="B59" s="78"/>
      <c r="C59" s="11"/>
      <c r="D59" s="77"/>
      <c r="E59" s="78"/>
      <c r="F59" s="78"/>
      <c r="G59" s="11"/>
      <c r="H59" s="11"/>
    </row>
    <row r="60" spans="1:10" x14ac:dyDescent="0.4">
      <c r="A60" s="11"/>
      <c r="B60" s="64"/>
      <c r="C60" s="11"/>
      <c r="D60" s="77"/>
      <c r="E60" s="78"/>
      <c r="F60" s="78"/>
      <c r="G60" s="11"/>
      <c r="H60" s="11"/>
    </row>
    <row r="61" spans="1:10" x14ac:dyDescent="0.4">
      <c r="A61" s="11"/>
      <c r="B61" s="64"/>
      <c r="C61" s="11"/>
      <c r="D61" s="11"/>
      <c r="E61" s="42"/>
      <c r="F61" s="42"/>
      <c r="G61" s="11"/>
      <c r="H61" s="11"/>
    </row>
    <row r="62" spans="1:10" x14ac:dyDescent="0.4">
      <c r="A62" s="11"/>
      <c r="B62" s="11"/>
      <c r="C62" s="11"/>
      <c r="D62" s="11"/>
      <c r="E62" s="43"/>
      <c r="F62" s="43"/>
      <c r="G62" s="11"/>
      <c r="H62" s="11"/>
    </row>
    <row r="63" spans="1:10" x14ac:dyDescent="0.4">
      <c r="A63" s="11"/>
      <c r="B63" s="11"/>
      <c r="C63" s="11"/>
      <c r="D63" s="78"/>
      <c r="E63" s="43"/>
      <c r="F63" s="43"/>
      <c r="G63" s="11"/>
      <c r="H63" s="11"/>
    </row>
    <row r="64" spans="1:10" x14ac:dyDescent="0.4">
      <c r="A64" s="11"/>
      <c r="B64" s="11"/>
      <c r="C64" s="11"/>
      <c r="D64" s="78"/>
      <c r="E64" s="43"/>
      <c r="F64" s="43"/>
      <c r="G64" s="11"/>
      <c r="H64" s="11"/>
    </row>
  </sheetData>
  <mergeCells count="6">
    <mergeCell ref="J9:L9"/>
    <mergeCell ref="H16:I16"/>
    <mergeCell ref="H19:J19"/>
    <mergeCell ref="H20:J20"/>
    <mergeCell ref="A35:A37"/>
    <mergeCell ref="B35:F37"/>
  </mergeCells>
  <phoneticPr fontId="2"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85" zoomScaleNormal="85" workbookViewId="0">
      <selection activeCell="D61" sqref="D61"/>
    </sheetView>
  </sheetViews>
  <sheetFormatPr defaultColWidth="9.08203125" defaultRowHeight="15.5" x14ac:dyDescent="0.4"/>
  <cols>
    <col min="1" max="1" width="32.75" style="8" customWidth="1"/>
    <col min="2" max="4" width="15.75" style="131" customWidth="1"/>
    <col min="5" max="5" width="2.75" style="81" customWidth="1"/>
    <col min="6" max="12" width="15.75" style="8" customWidth="1"/>
    <col min="13" max="16384" width="9.08203125" style="8"/>
  </cols>
  <sheetData>
    <row r="1" spans="1:14" x14ac:dyDescent="0.4">
      <c r="A1" s="1" t="s">
        <v>37</v>
      </c>
      <c r="B1" s="79"/>
      <c r="C1" s="79"/>
      <c r="D1" s="80"/>
      <c r="F1" s="82" t="s">
        <v>45</v>
      </c>
      <c r="G1" s="83"/>
      <c r="H1" s="83"/>
      <c r="I1" s="83"/>
      <c r="J1" s="83"/>
      <c r="K1" s="83"/>
      <c r="L1" s="84"/>
    </row>
    <row r="2" spans="1:14" s="92" customFormat="1" x14ac:dyDescent="0.4">
      <c r="A2" s="85"/>
      <c r="B2" s="86"/>
      <c r="C2" s="86"/>
      <c r="D2" s="87"/>
      <c r="E2" s="88"/>
      <c r="F2" s="89"/>
      <c r="G2" s="90"/>
      <c r="H2" s="90"/>
      <c r="I2" s="90"/>
      <c r="J2" s="90"/>
      <c r="K2" s="90"/>
      <c r="L2" s="91"/>
    </row>
    <row r="3" spans="1:14" s="92" customFormat="1" ht="15" customHeight="1" x14ac:dyDescent="0.4">
      <c r="A3" s="25"/>
      <c r="B3" s="93" t="s">
        <v>38</v>
      </c>
      <c r="C3" s="93" t="s">
        <v>253</v>
      </c>
      <c r="D3" s="94" t="s">
        <v>40</v>
      </c>
      <c r="E3" s="88"/>
      <c r="F3" s="89"/>
      <c r="G3" s="332" t="s">
        <v>46</v>
      </c>
      <c r="H3" s="332" t="s">
        <v>47</v>
      </c>
      <c r="I3" s="333" t="s">
        <v>48</v>
      </c>
      <c r="J3" s="332" t="s">
        <v>49</v>
      </c>
      <c r="K3" s="333" t="s">
        <v>255</v>
      </c>
      <c r="L3" s="334" t="s">
        <v>256</v>
      </c>
    </row>
    <row r="4" spans="1:14" s="92" customFormat="1" ht="15" customHeight="1" x14ac:dyDescent="0.4">
      <c r="A4" s="41" t="s">
        <v>35</v>
      </c>
      <c r="B4" s="95"/>
      <c r="C4" s="95"/>
      <c r="D4" s="96"/>
      <c r="E4" s="88"/>
      <c r="F4" s="89"/>
      <c r="G4" s="332"/>
      <c r="H4" s="332"/>
      <c r="I4" s="333"/>
      <c r="J4" s="332"/>
      <c r="K4" s="333"/>
      <c r="L4" s="334"/>
    </row>
    <row r="5" spans="1:14" s="101" customFormat="1" x14ac:dyDescent="0.4">
      <c r="A5" s="9" t="s">
        <v>242</v>
      </c>
      <c r="B5" s="97"/>
      <c r="C5" s="11"/>
      <c r="D5" s="98"/>
      <c r="E5" s="99"/>
      <c r="F5" s="100"/>
      <c r="G5" s="332"/>
      <c r="H5" s="332"/>
      <c r="I5" s="333"/>
      <c r="J5" s="332"/>
      <c r="K5" s="333"/>
      <c r="L5" s="334"/>
    </row>
    <row r="6" spans="1:14" x14ac:dyDescent="0.4">
      <c r="A6" s="9" t="s">
        <v>153</v>
      </c>
      <c r="B6" s="97"/>
      <c r="C6" s="11"/>
      <c r="D6" s="98"/>
      <c r="F6" s="100"/>
      <c r="G6" s="332"/>
      <c r="H6" s="332"/>
      <c r="I6" s="333"/>
      <c r="J6" s="332"/>
      <c r="K6" s="333"/>
      <c r="L6" s="334"/>
    </row>
    <row r="7" spans="1:14" x14ac:dyDescent="0.4">
      <c r="A7" s="9" t="s">
        <v>243</v>
      </c>
      <c r="B7" s="102"/>
      <c r="C7" s="11"/>
      <c r="D7" s="103"/>
      <c r="F7" s="104"/>
      <c r="G7" s="332"/>
      <c r="H7" s="332"/>
      <c r="I7" s="333"/>
      <c r="J7" s="332"/>
      <c r="K7" s="333"/>
      <c r="L7" s="334"/>
      <c r="N7" s="105"/>
    </row>
    <row r="8" spans="1:14" x14ac:dyDescent="0.4">
      <c r="A8" s="106" t="s">
        <v>257</v>
      </c>
      <c r="B8" s="97"/>
      <c r="C8" s="11"/>
      <c r="D8" s="98"/>
      <c r="F8" s="107" t="str">
        <f>预算数据!A30</f>
        <v>BBJ:</v>
      </c>
      <c r="G8" s="108"/>
      <c r="H8" s="108"/>
      <c r="I8" s="108"/>
      <c r="J8" s="109"/>
      <c r="K8" s="108"/>
      <c r="L8" s="110"/>
    </row>
    <row r="9" spans="1:14" x14ac:dyDescent="0.4">
      <c r="A9" s="9"/>
      <c r="B9" s="42"/>
      <c r="C9" s="42"/>
      <c r="D9" s="111"/>
      <c r="F9" s="107" t="str">
        <f>预算数据!A31</f>
        <v>EBJ:</v>
      </c>
      <c r="G9" s="108"/>
      <c r="H9" s="108"/>
      <c r="I9" s="108"/>
      <c r="J9" s="109"/>
      <c r="K9" s="108"/>
      <c r="L9" s="110"/>
    </row>
    <row r="10" spans="1:14" ht="16" thickBot="1" x14ac:dyDescent="0.45">
      <c r="A10" s="41" t="s">
        <v>272</v>
      </c>
      <c r="B10" s="42"/>
      <c r="C10" s="42"/>
      <c r="D10" s="111"/>
      <c r="F10" s="112" t="str">
        <f>预算数据!A32</f>
        <v>JBJ:</v>
      </c>
      <c r="G10" s="113"/>
      <c r="H10" s="113"/>
      <c r="I10" s="113"/>
      <c r="J10" s="114"/>
      <c r="K10" s="113"/>
      <c r="L10" s="115"/>
    </row>
    <row r="11" spans="1:14" ht="16" thickBot="1" x14ac:dyDescent="0.45">
      <c r="A11" s="9" t="s">
        <v>259</v>
      </c>
      <c r="B11" s="97"/>
      <c r="C11" s="97"/>
      <c r="D11" s="98"/>
    </row>
    <row r="12" spans="1:14" x14ac:dyDescent="0.4">
      <c r="A12" s="9" t="s">
        <v>246</v>
      </c>
      <c r="B12" s="97"/>
      <c r="C12" s="97"/>
      <c r="D12" s="98"/>
      <c r="F12" s="82" t="s">
        <v>50</v>
      </c>
      <c r="G12" s="116"/>
      <c r="H12" s="116"/>
      <c r="I12" s="116"/>
      <c r="J12" s="116"/>
      <c r="K12" s="116"/>
      <c r="L12" s="117"/>
    </row>
    <row r="13" spans="1:14" x14ac:dyDescent="0.4">
      <c r="A13" s="9" t="s">
        <v>252</v>
      </c>
      <c r="B13" s="97"/>
      <c r="C13" s="97"/>
      <c r="D13" s="98"/>
      <c r="F13" s="89"/>
      <c r="G13" s="118"/>
      <c r="H13" s="118"/>
      <c r="I13" s="118"/>
      <c r="J13" s="118"/>
      <c r="K13" s="118"/>
      <c r="L13" s="119"/>
    </row>
    <row r="14" spans="1:14" ht="13.5" customHeight="1" x14ac:dyDescent="0.4">
      <c r="A14" s="9" t="s">
        <v>247</v>
      </c>
      <c r="B14" s="97"/>
      <c r="C14" s="97"/>
      <c r="D14" s="98"/>
      <c r="F14" s="89"/>
      <c r="G14" s="332" t="s">
        <v>51</v>
      </c>
      <c r="H14" s="332" t="s">
        <v>52</v>
      </c>
      <c r="I14" s="332" t="s">
        <v>261</v>
      </c>
      <c r="J14" s="332" t="s">
        <v>53</v>
      </c>
      <c r="K14" s="332" t="s">
        <v>262</v>
      </c>
      <c r="L14" s="334" t="s">
        <v>54</v>
      </c>
    </row>
    <row r="15" spans="1:14" x14ac:dyDescent="0.4">
      <c r="A15" s="9" t="s">
        <v>248</v>
      </c>
      <c r="B15" s="102"/>
      <c r="C15" s="102"/>
      <c r="D15" s="103"/>
      <c r="F15" s="100"/>
      <c r="G15" s="332"/>
      <c r="H15" s="332"/>
      <c r="I15" s="332"/>
      <c r="J15" s="332"/>
      <c r="K15" s="332"/>
      <c r="L15" s="334"/>
    </row>
    <row r="16" spans="1:14" x14ac:dyDescent="0.4">
      <c r="A16" s="106" t="s">
        <v>249</v>
      </c>
      <c r="B16" s="97"/>
      <c r="C16" s="97"/>
      <c r="D16" s="98"/>
      <c r="F16" s="120" t="str">
        <f>实际数据!I11</f>
        <v>裁减</v>
      </c>
      <c r="G16" s="121"/>
      <c r="H16" s="121"/>
      <c r="I16" s="121"/>
      <c r="J16" s="122"/>
      <c r="K16" s="108"/>
      <c r="L16" s="98"/>
    </row>
    <row r="17" spans="1:12" x14ac:dyDescent="0.4">
      <c r="A17" s="9"/>
      <c r="B17" s="42"/>
      <c r="C17" s="42"/>
      <c r="D17" s="111"/>
      <c r="F17" s="120" t="str">
        <f>实际数据!I12</f>
        <v>刺绣</v>
      </c>
      <c r="G17" s="121"/>
      <c r="H17" s="121"/>
      <c r="I17" s="121"/>
      <c r="J17" s="122"/>
      <c r="K17" s="108"/>
      <c r="L17" s="98"/>
    </row>
    <row r="18" spans="1:12" x14ac:dyDescent="0.4">
      <c r="A18" s="41" t="s">
        <v>263</v>
      </c>
      <c r="B18" s="86"/>
      <c r="C18" s="86"/>
      <c r="D18" s="87"/>
      <c r="F18" s="120" t="str">
        <f>实际数据!I13</f>
        <v>装饰</v>
      </c>
      <c r="G18" s="121"/>
      <c r="H18" s="121"/>
      <c r="I18" s="121"/>
      <c r="J18" s="122"/>
      <c r="K18" s="108"/>
      <c r="L18" s="98"/>
    </row>
    <row r="19" spans="1:12" x14ac:dyDescent="0.4">
      <c r="A19" s="9" t="s">
        <v>250</v>
      </c>
      <c r="B19" s="97"/>
      <c r="C19" s="97"/>
      <c r="D19" s="98"/>
      <c r="F19" s="120" t="str">
        <f>实际数据!I14</f>
        <v>组装</v>
      </c>
      <c r="G19" s="121"/>
      <c r="H19" s="121"/>
      <c r="I19" s="121"/>
      <c r="J19" s="122"/>
      <c r="K19" s="108"/>
      <c r="L19" s="98"/>
    </row>
    <row r="20" spans="1:12" ht="16" thickBot="1" x14ac:dyDescent="0.45">
      <c r="A20" s="9" t="s">
        <v>249</v>
      </c>
      <c r="B20" s="97"/>
      <c r="C20" s="97"/>
      <c r="D20" s="98"/>
      <c r="F20" s="123" t="s">
        <v>264</v>
      </c>
      <c r="G20" s="124"/>
      <c r="H20" s="124"/>
      <c r="I20" s="124"/>
      <c r="J20" s="125"/>
      <c r="K20" s="126"/>
      <c r="L20" s="127"/>
    </row>
    <row r="21" spans="1:12" x14ac:dyDescent="0.4">
      <c r="A21" s="9" t="s">
        <v>251</v>
      </c>
      <c r="B21" s="102"/>
      <c r="C21" s="102"/>
      <c r="D21" s="103"/>
    </row>
    <row r="22" spans="1:12" x14ac:dyDescent="0.4">
      <c r="A22" s="128" t="s">
        <v>265</v>
      </c>
      <c r="B22" s="129"/>
      <c r="C22" s="129"/>
      <c r="D22" s="127"/>
      <c r="F22" s="82" t="s">
        <v>273</v>
      </c>
      <c r="G22" s="116"/>
      <c r="H22" s="116"/>
      <c r="I22" s="116"/>
      <c r="J22" s="116"/>
      <c r="K22" s="116"/>
      <c r="L22" s="130"/>
    </row>
    <row r="23" spans="1:12" x14ac:dyDescent="0.4">
      <c r="F23" s="100" t="s">
        <v>266</v>
      </c>
      <c r="G23" s="118"/>
      <c r="H23" s="118"/>
      <c r="I23" s="118"/>
      <c r="J23" s="118"/>
      <c r="K23" s="118"/>
      <c r="L23" s="132"/>
    </row>
    <row r="24" spans="1:12" x14ac:dyDescent="0.4">
      <c r="A24" s="133" t="s">
        <v>41</v>
      </c>
      <c r="B24" s="134"/>
      <c r="C24" s="134"/>
      <c r="D24" s="135"/>
      <c r="F24" s="100" t="s">
        <v>56</v>
      </c>
      <c r="G24" s="118"/>
      <c r="H24" s="118"/>
      <c r="I24" s="118"/>
      <c r="J24" s="118"/>
      <c r="K24" s="118"/>
      <c r="L24" s="132"/>
    </row>
    <row r="25" spans="1:12" x14ac:dyDescent="0.4">
      <c r="A25" s="136"/>
      <c r="B25" s="137"/>
      <c r="C25" s="137"/>
      <c r="D25" s="138"/>
      <c r="F25" s="100"/>
      <c r="G25" s="118"/>
      <c r="H25" s="118"/>
      <c r="I25" s="118"/>
      <c r="J25" s="118"/>
      <c r="K25" s="118"/>
      <c r="L25" s="132"/>
    </row>
    <row r="26" spans="1:12" x14ac:dyDescent="0.4">
      <c r="A26" s="9"/>
      <c r="B26" s="93" t="s">
        <v>274</v>
      </c>
      <c r="C26" s="93" t="s">
        <v>39</v>
      </c>
      <c r="D26" s="94" t="s">
        <v>40</v>
      </c>
      <c r="F26" s="100" t="s">
        <v>57</v>
      </c>
      <c r="G26" s="118"/>
      <c r="H26" s="118"/>
      <c r="I26" s="118"/>
      <c r="J26" s="118"/>
      <c r="K26" s="118"/>
      <c r="L26" s="132"/>
    </row>
    <row r="27" spans="1:12" x14ac:dyDescent="0.4">
      <c r="A27" s="41" t="s">
        <v>35</v>
      </c>
      <c r="B27" s="42"/>
      <c r="C27" s="8"/>
      <c r="D27" s="111"/>
      <c r="F27" s="100" t="s">
        <v>267</v>
      </c>
      <c r="G27" s="118"/>
      <c r="H27" s="118"/>
      <c r="I27" s="118"/>
      <c r="J27" s="118"/>
      <c r="K27" s="118"/>
      <c r="L27" s="132"/>
    </row>
    <row r="28" spans="1:12" x14ac:dyDescent="0.4">
      <c r="A28" s="9" t="s">
        <v>242</v>
      </c>
      <c r="B28" s="97"/>
      <c r="C28" s="8"/>
      <c r="D28" s="98"/>
      <c r="F28" s="100"/>
      <c r="G28" s="118"/>
      <c r="H28" s="118"/>
      <c r="I28" s="118"/>
      <c r="J28" s="118"/>
      <c r="K28" s="118"/>
      <c r="L28" s="132"/>
    </row>
    <row r="29" spans="1:12" x14ac:dyDescent="0.4">
      <c r="A29" s="9" t="s">
        <v>228</v>
      </c>
      <c r="B29" s="97"/>
      <c r="C29" s="8"/>
      <c r="D29" s="98"/>
      <c r="F29" s="100" t="s">
        <v>58</v>
      </c>
      <c r="G29" s="118"/>
      <c r="H29" s="118"/>
      <c r="I29" s="118"/>
      <c r="J29" s="118"/>
      <c r="K29" s="118"/>
      <c r="L29" s="132"/>
    </row>
    <row r="30" spans="1:12" x14ac:dyDescent="0.4">
      <c r="A30" s="9" t="s">
        <v>243</v>
      </c>
      <c r="B30" s="102"/>
      <c r="C30" s="8"/>
      <c r="D30" s="103"/>
      <c r="F30" s="100" t="s">
        <v>268</v>
      </c>
      <c r="G30" s="118"/>
      <c r="H30" s="118"/>
      <c r="I30" s="118"/>
      <c r="J30" s="118"/>
      <c r="K30" s="118"/>
      <c r="L30" s="132"/>
    </row>
    <row r="31" spans="1:12" x14ac:dyDescent="0.4">
      <c r="A31" s="106" t="s">
        <v>244</v>
      </c>
      <c r="B31" s="97"/>
      <c r="C31" s="8"/>
      <c r="D31" s="98"/>
      <c r="F31" s="123"/>
      <c r="G31" s="126"/>
      <c r="H31" s="126"/>
      <c r="I31" s="126"/>
      <c r="J31" s="126"/>
      <c r="K31" s="126"/>
      <c r="L31" s="139"/>
    </row>
    <row r="32" spans="1:12" s="81" customFormat="1" ht="16" thickBot="1" x14ac:dyDescent="0.45">
      <c r="A32" s="9"/>
      <c r="B32" s="86"/>
      <c r="C32" s="86"/>
      <c r="D32" s="87"/>
      <c r="F32" s="8"/>
      <c r="G32" s="8"/>
      <c r="H32" s="8"/>
      <c r="I32" s="8"/>
      <c r="J32" s="8"/>
      <c r="K32" s="8"/>
      <c r="L32" s="8"/>
    </row>
    <row r="33" spans="1:12" ht="16" thickBot="1" x14ac:dyDescent="0.45">
      <c r="A33" s="41" t="s">
        <v>258</v>
      </c>
      <c r="B33" s="86"/>
      <c r="C33" s="86"/>
      <c r="D33" s="87"/>
      <c r="E33" s="140"/>
      <c r="F33" s="329" t="s">
        <v>59</v>
      </c>
      <c r="G33" s="330"/>
      <c r="H33" s="330"/>
      <c r="I33" s="330"/>
      <c r="J33" s="330"/>
      <c r="K33" s="330"/>
      <c r="L33" s="331"/>
    </row>
    <row r="34" spans="1:12" s="81" customFormat="1" x14ac:dyDescent="0.4">
      <c r="A34" s="9" t="s">
        <v>245</v>
      </c>
      <c r="B34" s="97"/>
      <c r="C34" s="97"/>
      <c r="D34" s="98"/>
      <c r="E34" s="140"/>
      <c r="F34" s="8"/>
      <c r="G34" s="8"/>
      <c r="H34" s="8"/>
      <c r="I34" s="8"/>
      <c r="J34" s="8"/>
      <c r="K34" s="8"/>
      <c r="L34" s="8"/>
    </row>
    <row r="35" spans="1:12" x14ac:dyDescent="0.4">
      <c r="A35" s="9" t="s">
        <v>246</v>
      </c>
      <c r="B35" s="97"/>
      <c r="C35" s="97"/>
      <c r="D35" s="98"/>
      <c r="E35" s="141"/>
    </row>
    <row r="36" spans="1:12" x14ac:dyDescent="0.4">
      <c r="A36" s="9" t="s">
        <v>252</v>
      </c>
      <c r="B36" s="97"/>
      <c r="C36" s="97"/>
      <c r="D36" s="98"/>
      <c r="E36" s="141"/>
    </row>
    <row r="37" spans="1:12" x14ac:dyDescent="0.4">
      <c r="A37" s="9" t="s">
        <v>247</v>
      </c>
      <c r="B37" s="97"/>
      <c r="C37" s="97"/>
      <c r="D37" s="98"/>
      <c r="E37" s="141"/>
      <c r="F37" s="81"/>
      <c r="G37" s="81"/>
      <c r="H37" s="81"/>
      <c r="I37" s="81"/>
      <c r="J37" s="81"/>
      <c r="K37" s="81"/>
      <c r="L37" s="81"/>
    </row>
    <row r="38" spans="1:12" x14ac:dyDescent="0.4">
      <c r="A38" s="9" t="s">
        <v>269</v>
      </c>
      <c r="B38" s="97"/>
      <c r="C38" s="97"/>
      <c r="D38" s="98"/>
      <c r="E38" s="141"/>
    </row>
    <row r="39" spans="1:12" x14ac:dyDescent="0.4">
      <c r="A39" s="9" t="s">
        <v>248</v>
      </c>
      <c r="B39" s="102"/>
      <c r="C39" s="102"/>
      <c r="D39" s="103"/>
      <c r="E39" s="141"/>
      <c r="F39" s="81"/>
      <c r="G39" s="81"/>
      <c r="H39" s="81"/>
      <c r="I39" s="81"/>
      <c r="J39" s="81"/>
      <c r="K39" s="81"/>
      <c r="L39" s="81"/>
    </row>
    <row r="40" spans="1:12" x14ac:dyDescent="0.4">
      <c r="A40" s="106" t="s">
        <v>249</v>
      </c>
      <c r="B40" s="97"/>
      <c r="C40" s="97"/>
      <c r="D40" s="98"/>
      <c r="E40" s="141"/>
    </row>
    <row r="41" spans="1:12" x14ac:dyDescent="0.4">
      <c r="A41" s="9"/>
      <c r="B41" s="86"/>
      <c r="C41" s="86"/>
      <c r="D41" s="87"/>
      <c r="E41" s="141"/>
    </row>
    <row r="42" spans="1:12" x14ac:dyDescent="0.4">
      <c r="A42" s="41" t="s">
        <v>36</v>
      </c>
      <c r="B42" s="86"/>
      <c r="C42" s="86"/>
      <c r="D42" s="87"/>
      <c r="E42" s="141"/>
    </row>
    <row r="43" spans="1:12" x14ac:dyDescent="0.4">
      <c r="A43" s="9" t="s">
        <v>250</v>
      </c>
      <c r="B43" s="97"/>
      <c r="C43" s="97"/>
      <c r="D43" s="98"/>
      <c r="E43" s="141"/>
    </row>
    <row r="44" spans="1:12" x14ac:dyDescent="0.4">
      <c r="A44" s="9" t="s">
        <v>249</v>
      </c>
      <c r="B44" s="97"/>
      <c r="C44" s="97"/>
      <c r="D44" s="98"/>
      <c r="E44" s="141"/>
    </row>
    <row r="45" spans="1:12" x14ac:dyDescent="0.4">
      <c r="A45" s="9" t="s">
        <v>251</v>
      </c>
      <c r="B45" s="102"/>
      <c r="C45" s="102"/>
      <c r="D45" s="103"/>
      <c r="E45" s="141"/>
    </row>
    <row r="46" spans="1:12" x14ac:dyDescent="0.4">
      <c r="A46" s="128" t="s">
        <v>265</v>
      </c>
      <c r="B46" s="129"/>
      <c r="C46" s="129"/>
      <c r="D46" s="127"/>
      <c r="E46" s="141"/>
    </row>
    <row r="47" spans="1:12" x14ac:dyDescent="0.4">
      <c r="E47" s="141"/>
    </row>
    <row r="48" spans="1:12" x14ac:dyDescent="0.4">
      <c r="A48" s="142" t="s">
        <v>42</v>
      </c>
      <c r="B48" s="143"/>
      <c r="C48" s="143"/>
      <c r="D48" s="144"/>
      <c r="E48" s="86"/>
    </row>
    <row r="49" spans="1:5" x14ac:dyDescent="0.4">
      <c r="A49" s="145" t="s">
        <v>43</v>
      </c>
      <c r="B49" s="146"/>
      <c r="C49" s="146"/>
      <c r="D49" s="147"/>
    </row>
    <row r="50" spans="1:5" x14ac:dyDescent="0.4">
      <c r="A50" s="148"/>
      <c r="B50" s="149"/>
      <c r="C50" s="149"/>
      <c r="D50" s="87"/>
    </row>
    <row r="51" spans="1:5" x14ac:dyDescent="0.4">
      <c r="A51" s="10"/>
      <c r="B51" s="93" t="s">
        <v>38</v>
      </c>
      <c r="C51" s="93" t="s">
        <v>39</v>
      </c>
      <c r="D51" s="94" t="s">
        <v>254</v>
      </c>
    </row>
    <row r="52" spans="1:5" x14ac:dyDescent="0.4">
      <c r="A52" s="10"/>
      <c r="B52" s="42"/>
      <c r="C52" s="42"/>
      <c r="D52" s="111"/>
    </row>
    <row r="53" spans="1:5" x14ac:dyDescent="0.4">
      <c r="A53" s="10" t="s">
        <v>271</v>
      </c>
      <c r="B53" s="97"/>
      <c r="C53" s="97"/>
      <c r="D53" s="98"/>
    </row>
    <row r="54" spans="1:5" x14ac:dyDescent="0.4">
      <c r="A54" s="10" t="s">
        <v>44</v>
      </c>
      <c r="B54" s="102"/>
      <c r="C54" s="102"/>
      <c r="D54" s="103"/>
    </row>
    <row r="55" spans="1:5" x14ac:dyDescent="0.4">
      <c r="A55" s="150" t="s">
        <v>270</v>
      </c>
      <c r="B55" s="129"/>
      <c r="C55" s="129"/>
      <c r="D55" s="127"/>
    </row>
    <row r="57" spans="1:5" x14ac:dyDescent="0.4">
      <c r="E57" s="140"/>
    </row>
    <row r="58" spans="1:5" x14ac:dyDescent="0.4">
      <c r="E58" s="140"/>
    </row>
    <row r="59" spans="1:5" x14ac:dyDescent="0.4">
      <c r="E59" s="140"/>
    </row>
  </sheetData>
  <mergeCells count="13">
    <mergeCell ref="F33:L33"/>
    <mergeCell ref="G3:G7"/>
    <mergeCell ref="G14:G15"/>
    <mergeCell ref="H3:H7"/>
    <mergeCell ref="H14:H15"/>
    <mergeCell ref="I3:I7"/>
    <mergeCell ref="I14:I15"/>
    <mergeCell ref="J3:J7"/>
    <mergeCell ref="J14:J15"/>
    <mergeCell ref="K3:K7"/>
    <mergeCell ref="K14:K15"/>
    <mergeCell ref="L3:L7"/>
    <mergeCell ref="L14:L15"/>
  </mergeCells>
  <phoneticPr fontId="2" type="noConversion"/>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workbookViewId="0">
      <selection activeCell="F9" sqref="F9"/>
    </sheetView>
  </sheetViews>
  <sheetFormatPr defaultColWidth="9.08203125" defaultRowHeight="15.5" x14ac:dyDescent="0.4"/>
  <cols>
    <col min="1" max="1" width="21.6640625" style="8" customWidth="1"/>
    <col min="2" max="2" width="15.75" style="183" customWidth="1"/>
    <col min="3" max="3" width="2.75" style="81" customWidth="1"/>
    <col min="4" max="4" width="15.75" style="8" customWidth="1"/>
    <col min="5" max="5" width="2.75" style="81" customWidth="1"/>
    <col min="6" max="6" width="15.75" style="8" customWidth="1"/>
    <col min="7" max="7" width="2.75" style="8" customWidth="1"/>
    <col min="8" max="8" width="24.6640625" style="8" customWidth="1"/>
    <col min="9" max="11" width="15.75" style="8" customWidth="1"/>
    <col min="12" max="12" width="9.08203125" style="8"/>
    <col min="13" max="13" width="10.75" style="8" customWidth="1"/>
    <col min="14" max="16384" width="9.08203125" style="8"/>
  </cols>
  <sheetData>
    <row r="1" spans="1:15" x14ac:dyDescent="0.4">
      <c r="A1" s="151" t="s">
        <v>298</v>
      </c>
      <c r="B1" s="152"/>
      <c r="C1" s="3"/>
      <c r="D1" s="3"/>
      <c r="E1" s="3"/>
      <c r="F1" s="4"/>
      <c r="H1" s="153" t="s">
        <v>299</v>
      </c>
      <c r="I1" s="154"/>
      <c r="J1" s="154"/>
      <c r="K1" s="130"/>
    </row>
    <row r="2" spans="1:15" x14ac:dyDescent="0.4">
      <c r="A2" s="85"/>
      <c r="B2" s="155"/>
      <c r="C2" s="58"/>
      <c r="D2" s="58"/>
      <c r="E2" s="58"/>
      <c r="F2" s="156"/>
      <c r="H2" s="120"/>
      <c r="I2" s="157"/>
      <c r="J2" s="157"/>
      <c r="K2" s="158"/>
    </row>
    <row r="3" spans="1:15" x14ac:dyDescent="0.4">
      <c r="A3" s="25"/>
      <c r="B3" s="159" t="s">
        <v>284</v>
      </c>
      <c r="C3" s="160"/>
      <c r="D3" s="161" t="s">
        <v>39</v>
      </c>
      <c r="E3" s="160"/>
      <c r="F3" s="162" t="s">
        <v>285</v>
      </c>
      <c r="H3" s="120"/>
      <c r="I3" s="163" t="s">
        <v>1</v>
      </c>
      <c r="J3" s="163" t="s">
        <v>2</v>
      </c>
      <c r="K3" s="164" t="s">
        <v>3</v>
      </c>
      <c r="M3" s="105"/>
    </row>
    <row r="4" spans="1:15" x14ac:dyDescent="0.4">
      <c r="A4" s="25"/>
      <c r="B4" s="43"/>
      <c r="C4" s="58"/>
      <c r="D4" s="11"/>
      <c r="E4" s="58"/>
      <c r="F4" s="12"/>
      <c r="G4" s="76"/>
      <c r="H4" s="120" t="s">
        <v>300</v>
      </c>
      <c r="I4" s="108"/>
      <c r="J4" s="108"/>
      <c r="K4" s="110"/>
    </row>
    <row r="5" spans="1:15" x14ac:dyDescent="0.4">
      <c r="A5" s="25" t="s">
        <v>291</v>
      </c>
      <c r="B5" s="97"/>
      <c r="C5" s="86"/>
      <c r="D5" s="97"/>
      <c r="E5" s="86"/>
      <c r="F5" s="98"/>
      <c r="G5" s="76"/>
      <c r="H5" s="120" t="s">
        <v>292</v>
      </c>
      <c r="I5" s="165"/>
      <c r="J5" s="165"/>
      <c r="K5" s="166"/>
    </row>
    <row r="6" spans="1:15" x14ac:dyDescent="0.4">
      <c r="A6" s="25" t="s">
        <v>286</v>
      </c>
      <c r="B6" s="102"/>
      <c r="C6" s="167"/>
      <c r="D6" s="102"/>
      <c r="E6" s="168"/>
      <c r="F6" s="103"/>
      <c r="G6" s="76"/>
      <c r="H6" s="120" t="s">
        <v>293</v>
      </c>
      <c r="I6" s="108"/>
      <c r="J6" s="108"/>
      <c r="K6" s="110"/>
    </row>
    <row r="7" spans="1:15" x14ac:dyDescent="0.4">
      <c r="A7" s="25" t="s">
        <v>277</v>
      </c>
      <c r="B7" s="97"/>
      <c r="C7" s="86"/>
      <c r="D7" s="97"/>
      <c r="E7" s="86"/>
      <c r="F7" s="98"/>
      <c r="G7" s="76"/>
      <c r="H7" s="120" t="s">
        <v>301</v>
      </c>
      <c r="I7" s="108"/>
      <c r="J7" s="108"/>
      <c r="K7" s="110"/>
    </row>
    <row r="8" spans="1:15" x14ac:dyDescent="0.4">
      <c r="A8" s="25" t="s">
        <v>294</v>
      </c>
      <c r="B8" s="97"/>
      <c r="C8" s="155"/>
      <c r="D8" s="97"/>
      <c r="E8" s="58"/>
      <c r="F8" s="98"/>
      <c r="G8" s="76"/>
      <c r="H8" s="120" t="s">
        <v>278</v>
      </c>
      <c r="I8" s="165"/>
      <c r="J8" s="165"/>
      <c r="K8" s="166"/>
    </row>
    <row r="9" spans="1:15" x14ac:dyDescent="0.4">
      <c r="A9" s="25" t="s">
        <v>279</v>
      </c>
      <c r="B9" s="102"/>
      <c r="C9" s="167"/>
      <c r="D9" s="102"/>
      <c r="E9" s="168"/>
      <c r="F9" s="103"/>
      <c r="G9" s="76"/>
      <c r="H9" s="123" t="s">
        <v>302</v>
      </c>
      <c r="I9" s="169"/>
      <c r="J9" s="169"/>
      <c r="K9" s="170"/>
    </row>
    <row r="10" spans="1:15" x14ac:dyDescent="0.4">
      <c r="A10" s="25" t="s">
        <v>62</v>
      </c>
      <c r="B10" s="97"/>
      <c r="C10" s="86"/>
      <c r="D10" s="97"/>
      <c r="E10" s="86"/>
      <c r="F10" s="98"/>
      <c r="G10" s="76"/>
      <c r="J10" s="171"/>
      <c r="K10" s="171"/>
    </row>
    <row r="11" spans="1:15" x14ac:dyDescent="0.4">
      <c r="A11" s="25" t="s">
        <v>295</v>
      </c>
      <c r="B11" s="97"/>
      <c r="C11" s="155"/>
      <c r="D11" s="97"/>
      <c r="E11" s="58"/>
      <c r="F11" s="98"/>
      <c r="G11" s="76"/>
      <c r="H11" s="153" t="s">
        <v>280</v>
      </c>
      <c r="I11" s="154"/>
      <c r="J11" s="154"/>
      <c r="K11" s="130"/>
    </row>
    <row r="12" spans="1:15" x14ac:dyDescent="0.4">
      <c r="A12" s="25" t="s">
        <v>303</v>
      </c>
      <c r="B12" s="102"/>
      <c r="C12" s="167"/>
      <c r="D12" s="102"/>
      <c r="E12" s="168"/>
      <c r="F12" s="103"/>
      <c r="G12" s="76"/>
      <c r="H12" s="172"/>
      <c r="I12" s="173"/>
      <c r="J12" s="173"/>
      <c r="K12" s="132"/>
    </row>
    <row r="13" spans="1:15" x14ac:dyDescent="0.4">
      <c r="A13" s="28" t="s">
        <v>304</v>
      </c>
      <c r="B13" s="174"/>
      <c r="C13" s="175"/>
      <c r="D13" s="174"/>
      <c r="E13" s="175"/>
      <c r="F13" s="176"/>
      <c r="G13" s="81"/>
      <c r="H13" s="172"/>
      <c r="I13" s="163" t="s">
        <v>1</v>
      </c>
      <c r="J13" s="163" t="s">
        <v>2</v>
      </c>
      <c r="K13" s="164" t="s">
        <v>3</v>
      </c>
    </row>
    <row r="14" spans="1:15" x14ac:dyDescent="0.4">
      <c r="A14" s="81"/>
      <c r="B14" s="155"/>
      <c r="D14" s="81"/>
      <c r="F14" s="155"/>
      <c r="G14" s="81"/>
      <c r="H14" s="120" t="s">
        <v>283</v>
      </c>
      <c r="I14" s="121"/>
      <c r="J14" s="121"/>
      <c r="K14" s="177"/>
    </row>
    <row r="15" spans="1:15" x14ac:dyDescent="0.4">
      <c r="A15" s="151" t="s">
        <v>305</v>
      </c>
      <c r="B15" s="152"/>
      <c r="C15" s="3"/>
      <c r="D15" s="3"/>
      <c r="E15" s="3"/>
      <c r="F15" s="4"/>
      <c r="H15" s="120" t="s">
        <v>68</v>
      </c>
      <c r="I15" s="178"/>
      <c r="J15" s="178"/>
      <c r="K15" s="179"/>
    </row>
    <row r="16" spans="1:15" x14ac:dyDescent="0.4">
      <c r="A16" s="85"/>
      <c r="B16" s="155"/>
      <c r="C16" s="58"/>
      <c r="D16" s="58"/>
      <c r="E16" s="58"/>
      <c r="F16" s="156"/>
      <c r="H16" s="123" t="s">
        <v>280</v>
      </c>
      <c r="I16" s="180"/>
      <c r="J16" s="180"/>
      <c r="K16" s="181"/>
      <c r="L16" s="81"/>
      <c r="M16" s="81"/>
      <c r="N16" s="81"/>
      <c r="O16" s="81"/>
    </row>
    <row r="17" spans="1:15" x14ac:dyDescent="0.4">
      <c r="A17" s="25"/>
      <c r="B17" s="159" t="s">
        <v>284</v>
      </c>
      <c r="C17" s="160"/>
      <c r="D17" s="161" t="s">
        <v>306</v>
      </c>
      <c r="E17" s="160"/>
      <c r="F17" s="162" t="s">
        <v>285</v>
      </c>
      <c r="L17" s="81"/>
      <c r="M17" s="81"/>
      <c r="N17" s="81"/>
      <c r="O17" s="81"/>
    </row>
    <row r="18" spans="1:15" x14ac:dyDescent="0.4">
      <c r="A18" s="25"/>
      <c r="B18" s="159"/>
      <c r="C18" s="160"/>
      <c r="D18" s="161"/>
      <c r="E18" s="160"/>
      <c r="F18" s="162"/>
      <c r="H18" s="153" t="s">
        <v>307</v>
      </c>
      <c r="I18" s="154"/>
      <c r="J18" s="154"/>
      <c r="K18" s="130"/>
      <c r="L18" s="81"/>
      <c r="M18" s="81"/>
      <c r="N18" s="81"/>
      <c r="O18" s="81"/>
    </row>
    <row r="19" spans="1:15" x14ac:dyDescent="0.4">
      <c r="A19" s="25" t="s">
        <v>291</v>
      </c>
      <c r="B19" s="97"/>
      <c r="C19" s="58"/>
      <c r="D19" s="97"/>
      <c r="E19" s="58"/>
      <c r="F19" s="98"/>
      <c r="H19" s="172"/>
      <c r="I19" s="173"/>
      <c r="J19" s="173"/>
      <c r="K19" s="132"/>
      <c r="L19" s="81"/>
      <c r="M19" s="81"/>
      <c r="N19" s="81"/>
      <c r="O19" s="81"/>
    </row>
    <row r="20" spans="1:15" x14ac:dyDescent="0.4">
      <c r="A20" s="25" t="s">
        <v>286</v>
      </c>
      <c r="B20" s="102"/>
      <c r="C20" s="58"/>
      <c r="D20" s="102"/>
      <c r="E20" s="58"/>
      <c r="F20" s="103"/>
      <c r="H20" s="172"/>
      <c r="I20" s="163" t="s">
        <v>1</v>
      </c>
      <c r="J20" s="163" t="s">
        <v>2</v>
      </c>
      <c r="K20" s="164" t="s">
        <v>3</v>
      </c>
      <c r="L20" s="81"/>
      <c r="M20" s="81"/>
      <c r="N20" s="81"/>
      <c r="O20" s="81"/>
    </row>
    <row r="21" spans="1:15" x14ac:dyDescent="0.4">
      <c r="A21" s="25" t="s">
        <v>277</v>
      </c>
      <c r="B21" s="97"/>
      <c r="C21" s="58"/>
      <c r="D21" s="97"/>
      <c r="E21" s="58"/>
      <c r="F21" s="98"/>
      <c r="H21" s="120" t="s">
        <v>296</v>
      </c>
      <c r="I21" s="121"/>
      <c r="J21" s="121"/>
      <c r="K21" s="177"/>
      <c r="L21" s="81"/>
      <c r="M21" s="81"/>
      <c r="N21" s="81"/>
      <c r="O21" s="81"/>
    </row>
    <row r="22" spans="1:15" x14ac:dyDescent="0.4">
      <c r="A22" s="25" t="s">
        <v>294</v>
      </c>
      <c r="B22" s="102"/>
      <c r="C22" s="168"/>
      <c r="D22" s="102"/>
      <c r="E22" s="168"/>
      <c r="F22" s="103"/>
      <c r="H22" s="120" t="s">
        <v>287</v>
      </c>
      <c r="I22" s="121"/>
      <c r="J22" s="121"/>
      <c r="K22" s="177"/>
      <c r="L22" s="81"/>
      <c r="M22" s="81"/>
      <c r="N22" s="81"/>
      <c r="O22" s="81"/>
    </row>
    <row r="23" spans="1:15" x14ac:dyDescent="0.4">
      <c r="A23" s="25" t="s">
        <v>308</v>
      </c>
      <c r="B23" s="97"/>
      <c r="C23" s="58"/>
      <c r="D23" s="97"/>
      <c r="E23" s="58"/>
      <c r="F23" s="98"/>
      <c r="H23" s="123" t="s">
        <v>307</v>
      </c>
      <c r="I23" s="180"/>
      <c r="J23" s="180"/>
      <c r="K23" s="181"/>
      <c r="L23" s="81"/>
      <c r="M23" s="81"/>
      <c r="N23" s="81"/>
      <c r="O23" s="81"/>
    </row>
    <row r="24" spans="1:15" x14ac:dyDescent="0.4">
      <c r="A24" s="25" t="s">
        <v>309</v>
      </c>
      <c r="B24" s="97"/>
      <c r="C24" s="58"/>
      <c r="D24" s="97"/>
      <c r="E24" s="58"/>
      <c r="F24" s="98"/>
      <c r="L24" s="81"/>
      <c r="M24" s="81"/>
      <c r="N24" s="81"/>
      <c r="O24" s="81"/>
    </row>
    <row r="25" spans="1:15" x14ac:dyDescent="0.4">
      <c r="A25" s="25" t="s">
        <v>281</v>
      </c>
      <c r="B25" s="102"/>
      <c r="C25" s="58"/>
      <c r="D25" s="97"/>
      <c r="E25" s="58"/>
      <c r="F25" s="103"/>
      <c r="H25" s="335" t="s">
        <v>288</v>
      </c>
      <c r="I25" s="336"/>
      <c r="J25" s="336"/>
      <c r="K25" s="336"/>
      <c r="L25" s="336"/>
      <c r="M25" s="336"/>
      <c r="N25" s="337"/>
      <c r="O25" s="81"/>
    </row>
    <row r="26" spans="1:15" x14ac:dyDescent="0.4">
      <c r="A26" s="28" t="s">
        <v>282</v>
      </c>
      <c r="B26" s="174"/>
      <c r="C26" s="182"/>
      <c r="D26" s="174"/>
      <c r="E26" s="182"/>
      <c r="F26" s="176"/>
      <c r="L26" s="81"/>
      <c r="M26" s="81"/>
      <c r="N26" s="81"/>
      <c r="O26" s="81"/>
    </row>
    <row r="27" spans="1:15" x14ac:dyDescent="0.4">
      <c r="L27" s="81"/>
      <c r="M27" s="81"/>
      <c r="N27" s="81"/>
      <c r="O27" s="81"/>
    </row>
    <row r="28" spans="1:15" x14ac:dyDescent="0.4">
      <c r="A28" s="151" t="s">
        <v>67</v>
      </c>
      <c r="B28" s="34"/>
      <c r="C28" s="34"/>
      <c r="D28" s="34"/>
      <c r="E28" s="34"/>
      <c r="F28" s="7"/>
      <c r="L28" s="81"/>
      <c r="M28" s="81"/>
      <c r="N28" s="81"/>
      <c r="O28" s="81"/>
    </row>
    <row r="29" spans="1:15" x14ac:dyDescent="0.4">
      <c r="A29" s="85"/>
      <c r="B29" s="57"/>
      <c r="C29" s="57"/>
      <c r="D29" s="57"/>
      <c r="E29" s="57"/>
      <c r="F29" s="184"/>
      <c r="L29" s="81"/>
      <c r="M29" s="81"/>
      <c r="N29" s="81"/>
      <c r="O29" s="81"/>
    </row>
    <row r="30" spans="1:15" x14ac:dyDescent="0.4">
      <c r="A30" s="25"/>
      <c r="B30" s="159" t="s">
        <v>284</v>
      </c>
      <c r="C30" s="160"/>
      <c r="D30" s="161" t="s">
        <v>310</v>
      </c>
      <c r="E30" s="160"/>
      <c r="F30" s="162" t="s">
        <v>311</v>
      </c>
      <c r="L30" s="81"/>
      <c r="M30" s="81"/>
      <c r="N30" s="81"/>
      <c r="O30" s="81"/>
    </row>
    <row r="31" spans="1:15" x14ac:dyDescent="0.4">
      <c r="A31" s="25"/>
      <c r="B31" s="43"/>
      <c r="C31" s="58"/>
      <c r="D31" s="58"/>
      <c r="E31" s="58"/>
      <c r="F31" s="12"/>
      <c r="L31" s="81"/>
      <c r="M31" s="81"/>
      <c r="N31" s="81"/>
      <c r="O31" s="81"/>
    </row>
    <row r="32" spans="1:15" x14ac:dyDescent="0.4">
      <c r="A32" s="48" t="s">
        <v>312</v>
      </c>
      <c r="B32" s="97"/>
      <c r="C32" s="58"/>
      <c r="D32" s="97"/>
      <c r="E32" s="58"/>
      <c r="F32" s="98"/>
      <c r="L32" s="81"/>
      <c r="M32" s="81"/>
      <c r="N32" s="81"/>
      <c r="O32" s="81"/>
    </row>
    <row r="33" spans="1:15" x14ac:dyDescent="0.4">
      <c r="A33" s="185" t="s">
        <v>297</v>
      </c>
      <c r="B33" s="97"/>
      <c r="C33" s="58"/>
      <c r="D33" s="97"/>
      <c r="E33" s="58"/>
      <c r="F33" s="98"/>
      <c r="L33" s="81"/>
      <c r="M33" s="81"/>
      <c r="N33" s="81"/>
      <c r="O33" s="81"/>
    </row>
    <row r="34" spans="1:15" x14ac:dyDescent="0.4">
      <c r="A34" s="48" t="s">
        <v>289</v>
      </c>
      <c r="B34" s="155"/>
      <c r="C34" s="58"/>
      <c r="D34" s="97"/>
      <c r="E34" s="58"/>
      <c r="F34" s="156"/>
      <c r="L34" s="81"/>
      <c r="M34" s="81"/>
      <c r="N34" s="81"/>
      <c r="O34" s="81"/>
    </row>
    <row r="35" spans="1:15" x14ac:dyDescent="0.4">
      <c r="A35" s="185" t="s">
        <v>313</v>
      </c>
      <c r="B35" s="186"/>
      <c r="C35" s="58"/>
      <c r="D35" s="186"/>
      <c r="E35" s="58"/>
      <c r="F35" s="187"/>
      <c r="L35" s="81"/>
      <c r="M35" s="81"/>
      <c r="N35" s="81"/>
      <c r="O35" s="81"/>
    </row>
    <row r="36" spans="1:15" x14ac:dyDescent="0.4">
      <c r="A36" s="48"/>
      <c r="B36" s="155"/>
      <c r="C36" s="58"/>
      <c r="D36" s="58"/>
      <c r="E36" s="58"/>
      <c r="F36" s="156"/>
      <c r="L36" s="81"/>
      <c r="M36" s="81"/>
      <c r="N36" s="81"/>
      <c r="O36" s="81"/>
    </row>
    <row r="37" spans="1:15" x14ac:dyDescent="0.4">
      <c r="A37" s="188" t="s">
        <v>290</v>
      </c>
      <c r="B37" s="189"/>
      <c r="C37" s="190"/>
      <c r="D37" s="189"/>
      <c r="E37" s="190"/>
      <c r="F37" s="191"/>
      <c r="L37" s="81"/>
      <c r="M37" s="81"/>
      <c r="N37" s="81"/>
      <c r="O37" s="81"/>
    </row>
    <row r="38" spans="1:15" x14ac:dyDescent="0.4">
      <c r="D38" s="81"/>
      <c r="L38" s="81"/>
      <c r="M38" s="81"/>
      <c r="N38" s="81"/>
      <c r="O38" s="81"/>
    </row>
    <row r="39" spans="1:15" x14ac:dyDescent="0.4">
      <c r="L39" s="81"/>
      <c r="M39" s="81"/>
      <c r="N39" s="81"/>
      <c r="O39" s="81"/>
    </row>
    <row r="40" spans="1:15" x14ac:dyDescent="0.4">
      <c r="L40" s="81"/>
      <c r="M40" s="81"/>
      <c r="N40" s="81"/>
      <c r="O40" s="81"/>
    </row>
    <row r="41" spans="1:15" x14ac:dyDescent="0.4">
      <c r="L41" s="81"/>
      <c r="M41" s="81"/>
      <c r="N41" s="81"/>
      <c r="O41" s="81"/>
    </row>
    <row r="42" spans="1:15" x14ac:dyDescent="0.4">
      <c r="L42" s="81"/>
      <c r="M42" s="81"/>
      <c r="N42" s="81"/>
      <c r="O42" s="81"/>
    </row>
    <row r="43" spans="1:15" x14ac:dyDescent="0.4">
      <c r="L43" s="81"/>
      <c r="M43" s="81"/>
      <c r="N43" s="81"/>
      <c r="O43" s="81"/>
    </row>
    <row r="44" spans="1:15" x14ac:dyDescent="0.4">
      <c r="L44" s="81"/>
      <c r="M44" s="81"/>
      <c r="N44" s="81"/>
      <c r="O44" s="81"/>
    </row>
    <row r="48" spans="1:15" x14ac:dyDescent="0.4">
      <c r="H48" s="81"/>
      <c r="I48" s="81"/>
      <c r="J48" s="81"/>
      <c r="K48" s="81"/>
    </row>
    <row r="49" spans="8:11" x14ac:dyDescent="0.4">
      <c r="H49" s="81"/>
      <c r="I49" s="81"/>
      <c r="J49" s="81"/>
      <c r="K49" s="81"/>
    </row>
    <row r="50" spans="8:11" x14ac:dyDescent="0.4">
      <c r="H50" s="81"/>
      <c r="I50" s="81"/>
      <c r="J50" s="81"/>
      <c r="K50" s="81"/>
    </row>
  </sheetData>
  <mergeCells count="1">
    <mergeCell ref="H25:N25"/>
  </mergeCells>
  <phoneticPr fontId="2" type="noConversion"/>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1"/>
  <sheetViews>
    <sheetView workbookViewId="0">
      <selection activeCell="J14" sqref="J14"/>
    </sheetView>
  </sheetViews>
  <sheetFormatPr defaultColWidth="11.25" defaultRowHeight="15.5" x14ac:dyDescent="0.4"/>
  <cols>
    <col min="1" max="1" width="11.25" style="8"/>
    <col min="2" max="2" width="18.9140625" style="8" customWidth="1"/>
    <col min="3" max="6" width="11.25" style="8"/>
    <col min="7" max="7" width="11.25" style="81"/>
    <col min="8" max="11" width="11.25" style="8"/>
    <col min="12" max="12" width="11.25" style="81"/>
    <col min="13" max="13" width="11.25" style="8"/>
    <col min="14" max="14" width="11.25" style="81"/>
    <col min="15" max="16384" width="11.25" style="8"/>
  </cols>
  <sheetData>
    <row r="1" spans="1:18" x14ac:dyDescent="0.4">
      <c r="A1" s="1" t="s">
        <v>314</v>
      </c>
      <c r="B1" s="34"/>
      <c r="C1" s="34"/>
      <c r="D1" s="34"/>
      <c r="E1" s="34"/>
      <c r="F1" s="34"/>
      <c r="G1" s="34"/>
      <c r="H1" s="34"/>
      <c r="I1" s="34"/>
      <c r="J1" s="34"/>
      <c r="K1" s="34"/>
      <c r="L1" s="34"/>
      <c r="M1" s="34"/>
      <c r="N1" s="34"/>
      <c r="O1" s="34"/>
      <c r="P1" s="34"/>
      <c r="Q1" s="34"/>
      <c r="R1" s="7"/>
    </row>
    <row r="2" spans="1:18" x14ac:dyDescent="0.4">
      <c r="A2" s="9"/>
      <c r="B2" s="11"/>
      <c r="C2" s="11"/>
      <c r="D2" s="11"/>
      <c r="E2" s="11"/>
      <c r="F2" s="11"/>
      <c r="G2" s="58"/>
      <c r="H2" s="11"/>
      <c r="I2" s="11"/>
      <c r="J2" s="11"/>
      <c r="K2" s="11"/>
      <c r="L2" s="58"/>
      <c r="M2" s="11"/>
      <c r="N2" s="58"/>
      <c r="O2" s="11"/>
      <c r="P2" s="11"/>
      <c r="Q2" s="11"/>
      <c r="R2" s="12"/>
    </row>
    <row r="3" spans="1:18" s="81" customFormat="1" x14ac:dyDescent="0.4">
      <c r="A3" s="192" t="s">
        <v>69</v>
      </c>
      <c r="B3" s="11"/>
      <c r="C3" s="11"/>
      <c r="D3" s="11"/>
      <c r="E3" s="11"/>
      <c r="F3" s="11"/>
      <c r="G3" s="58"/>
      <c r="H3" s="58"/>
      <c r="I3" s="58"/>
      <c r="J3" s="58"/>
      <c r="K3" s="58"/>
      <c r="L3" s="58"/>
      <c r="M3" s="58"/>
      <c r="N3" s="58"/>
      <c r="O3" s="58"/>
      <c r="P3" s="58"/>
      <c r="Q3" s="58"/>
      <c r="R3" s="156"/>
    </row>
    <row r="4" spans="1:18" s="81" customFormat="1" ht="13.5" customHeight="1" x14ac:dyDescent="0.4">
      <c r="A4" s="192"/>
      <c r="B4" s="11"/>
      <c r="C4" s="344" t="s">
        <v>315</v>
      </c>
      <c r="D4" s="344" t="s">
        <v>94</v>
      </c>
      <c r="E4" s="344" t="s">
        <v>316</v>
      </c>
      <c r="F4" s="344" t="s">
        <v>95</v>
      </c>
      <c r="G4" s="193"/>
      <c r="H4" s="344" t="s">
        <v>317</v>
      </c>
      <c r="I4" s="58"/>
      <c r="J4" s="58"/>
      <c r="K4" s="58"/>
      <c r="L4" s="58"/>
      <c r="M4" s="58"/>
      <c r="N4" s="58"/>
      <c r="O4" s="58"/>
      <c r="P4" s="58"/>
      <c r="Q4" s="58"/>
      <c r="R4" s="156"/>
    </row>
    <row r="5" spans="1:18" s="81" customFormat="1" ht="14.25" customHeight="1" x14ac:dyDescent="0.4">
      <c r="A5" s="192"/>
      <c r="B5" s="11"/>
      <c r="C5" s="344"/>
      <c r="D5" s="344"/>
      <c r="E5" s="344"/>
      <c r="F5" s="344"/>
      <c r="G5" s="194"/>
      <c r="H5" s="344"/>
      <c r="I5" s="58"/>
      <c r="J5" s="350" t="s">
        <v>318</v>
      </c>
      <c r="K5" s="350"/>
      <c r="L5" s="350"/>
      <c r="M5" s="350"/>
      <c r="N5" s="58"/>
      <c r="O5" s="58"/>
      <c r="P5" s="58"/>
      <c r="Q5" s="58"/>
      <c r="R5" s="156"/>
    </row>
    <row r="6" spans="1:18" s="81" customFormat="1" x14ac:dyDescent="0.4">
      <c r="A6" s="192"/>
      <c r="B6" s="11" t="s">
        <v>1</v>
      </c>
      <c r="C6" s="122"/>
      <c r="D6" s="195"/>
      <c r="E6" s="195"/>
      <c r="F6" s="109"/>
      <c r="G6" s="11"/>
      <c r="H6" s="97"/>
      <c r="I6" s="58"/>
      <c r="J6" s="350"/>
      <c r="K6" s="350"/>
      <c r="L6" s="350"/>
      <c r="M6" s="350"/>
      <c r="N6" s="58"/>
      <c r="O6" s="58"/>
      <c r="P6" s="58"/>
      <c r="Q6" s="58"/>
      <c r="R6" s="156"/>
    </row>
    <row r="7" spans="1:18" s="81" customFormat="1" x14ac:dyDescent="0.4">
      <c r="A7" s="192"/>
      <c r="B7" s="11" t="s">
        <v>2</v>
      </c>
      <c r="C7" s="122"/>
      <c r="D7" s="195"/>
      <c r="E7" s="195"/>
      <c r="F7" s="109"/>
      <c r="G7" s="11"/>
      <c r="H7" s="97"/>
      <c r="I7" s="58"/>
      <c r="J7" s="350"/>
      <c r="K7" s="350"/>
      <c r="L7" s="350"/>
      <c r="M7" s="350"/>
      <c r="N7" s="58"/>
      <c r="O7" s="58"/>
      <c r="P7" s="58"/>
      <c r="Q7" s="58"/>
      <c r="R7" s="156"/>
    </row>
    <row r="8" spans="1:18" s="81" customFormat="1" x14ac:dyDescent="0.4">
      <c r="A8" s="192"/>
      <c r="B8" s="11" t="s">
        <v>3</v>
      </c>
      <c r="C8" s="122"/>
      <c r="D8" s="195"/>
      <c r="E8" s="195"/>
      <c r="F8" s="109"/>
      <c r="G8" s="11"/>
      <c r="H8" s="102"/>
      <c r="I8" s="58"/>
      <c r="J8" s="350"/>
      <c r="K8" s="350"/>
      <c r="L8" s="350"/>
      <c r="M8" s="350"/>
      <c r="N8" s="58"/>
      <c r="O8" s="58"/>
      <c r="P8" s="58"/>
      <c r="Q8" s="58"/>
      <c r="R8" s="156"/>
    </row>
    <row r="9" spans="1:18" s="81" customFormat="1" x14ac:dyDescent="0.4">
      <c r="A9" s="192"/>
      <c r="B9" s="11" t="s">
        <v>55</v>
      </c>
      <c r="C9" s="11"/>
      <c r="D9" s="11"/>
      <c r="E9" s="11"/>
      <c r="F9" s="11"/>
      <c r="G9" s="11"/>
      <c r="H9" s="97"/>
      <c r="I9" s="58"/>
      <c r="J9" s="58"/>
      <c r="K9" s="58"/>
      <c r="L9" s="58"/>
      <c r="M9" s="58"/>
      <c r="N9" s="58"/>
      <c r="O9" s="58"/>
      <c r="P9" s="58"/>
      <c r="Q9" s="58"/>
      <c r="R9" s="156"/>
    </row>
    <row r="10" spans="1:18" s="81" customFormat="1" x14ac:dyDescent="0.4">
      <c r="A10" s="192"/>
      <c r="B10" s="11"/>
      <c r="C10" s="11"/>
      <c r="D10" s="11"/>
      <c r="E10" s="11"/>
      <c r="F10" s="11"/>
      <c r="G10" s="58"/>
      <c r="H10" s="58"/>
      <c r="I10" s="58"/>
      <c r="J10" s="58"/>
      <c r="K10" s="58"/>
      <c r="L10" s="58"/>
      <c r="M10" s="58"/>
      <c r="N10" s="58"/>
      <c r="O10" s="58"/>
      <c r="P10" s="58"/>
      <c r="Q10" s="58"/>
      <c r="R10" s="156"/>
    </row>
    <row r="11" spans="1:18" s="81" customFormat="1" x14ac:dyDescent="0.4">
      <c r="A11" s="192" t="s">
        <v>319</v>
      </c>
      <c r="B11" s="11"/>
      <c r="C11" s="11"/>
      <c r="D11" s="11"/>
      <c r="E11" s="11"/>
      <c r="F11" s="11"/>
      <c r="G11" s="58"/>
      <c r="H11" s="58"/>
      <c r="I11" s="58"/>
      <c r="J11" s="58"/>
      <c r="K11" s="58"/>
      <c r="L11" s="58"/>
      <c r="M11" s="58"/>
      <c r="N11" s="58"/>
      <c r="O11" s="58"/>
      <c r="P11" s="58"/>
      <c r="Q11" s="58"/>
      <c r="R11" s="156"/>
    </row>
    <row r="12" spans="1:18" s="81" customFormat="1" ht="13.5" customHeight="1" x14ac:dyDescent="0.4">
      <c r="A12" s="192"/>
      <c r="B12" s="11"/>
      <c r="C12" s="344" t="s">
        <v>320</v>
      </c>
      <c r="D12" s="344" t="s">
        <v>96</v>
      </c>
      <c r="E12" s="344" t="s">
        <v>316</v>
      </c>
      <c r="F12" s="344" t="s">
        <v>321</v>
      </c>
      <c r="G12" s="193"/>
      <c r="H12" s="344" t="s">
        <v>97</v>
      </c>
      <c r="I12" s="58"/>
      <c r="J12" s="58"/>
      <c r="K12" s="58"/>
      <c r="L12" s="58"/>
      <c r="M12" s="58"/>
      <c r="N12" s="58"/>
      <c r="O12" s="58"/>
      <c r="P12" s="58"/>
      <c r="Q12" s="58"/>
      <c r="R12" s="156"/>
    </row>
    <row r="13" spans="1:18" s="81" customFormat="1" x14ac:dyDescent="0.4">
      <c r="A13" s="192"/>
      <c r="B13" s="11"/>
      <c r="C13" s="344"/>
      <c r="D13" s="344"/>
      <c r="E13" s="344"/>
      <c r="F13" s="344"/>
      <c r="G13" s="193"/>
      <c r="H13" s="344"/>
      <c r="I13" s="58"/>
      <c r="J13" s="58"/>
      <c r="K13" s="58"/>
      <c r="L13" s="58"/>
      <c r="M13" s="58"/>
      <c r="N13" s="58"/>
      <c r="O13" s="58"/>
      <c r="P13" s="58"/>
      <c r="Q13" s="58"/>
      <c r="R13" s="156"/>
    </row>
    <row r="14" spans="1:18" s="81" customFormat="1" x14ac:dyDescent="0.4">
      <c r="A14" s="192"/>
      <c r="B14" s="11"/>
      <c r="C14" s="344"/>
      <c r="D14" s="344"/>
      <c r="E14" s="344"/>
      <c r="F14" s="344"/>
      <c r="G14" s="194"/>
      <c r="H14" s="344"/>
      <c r="I14" s="58"/>
      <c r="J14" s="58"/>
      <c r="K14" s="58"/>
      <c r="L14" s="58"/>
      <c r="M14" s="58"/>
      <c r="N14" s="58"/>
      <c r="O14" s="58"/>
      <c r="P14" s="58"/>
      <c r="Q14" s="58"/>
      <c r="R14" s="156"/>
    </row>
    <row r="15" spans="1:18" s="81" customFormat="1" x14ac:dyDescent="0.4">
      <c r="A15" s="192"/>
      <c r="B15" s="11" t="s">
        <v>1</v>
      </c>
      <c r="C15" s="122"/>
      <c r="D15" s="196"/>
      <c r="E15" s="195"/>
      <c r="F15" s="109"/>
      <c r="G15" s="11"/>
      <c r="H15" s="97"/>
      <c r="I15" s="58"/>
      <c r="J15" s="58"/>
      <c r="K15" s="58"/>
      <c r="L15" s="58"/>
      <c r="M15" s="58"/>
      <c r="N15" s="58"/>
      <c r="O15" s="58"/>
      <c r="P15" s="58"/>
      <c r="Q15" s="58"/>
      <c r="R15" s="156"/>
    </row>
    <row r="16" spans="1:18" s="81" customFormat="1" x14ac:dyDescent="0.4">
      <c r="A16" s="192"/>
      <c r="B16" s="11" t="s">
        <v>2</v>
      </c>
      <c r="C16" s="122"/>
      <c r="D16" s="196"/>
      <c r="E16" s="195"/>
      <c r="F16" s="109"/>
      <c r="G16" s="11"/>
      <c r="H16" s="97"/>
      <c r="I16" s="58"/>
      <c r="J16" s="58"/>
      <c r="K16" s="58"/>
      <c r="L16" s="58"/>
      <c r="M16" s="58"/>
      <c r="N16" s="58"/>
      <c r="O16" s="58"/>
      <c r="P16" s="58"/>
      <c r="Q16" s="58"/>
      <c r="R16" s="156"/>
    </row>
    <row r="17" spans="1:18" s="81" customFormat="1" x14ac:dyDescent="0.4">
      <c r="A17" s="192"/>
      <c r="B17" s="11" t="s">
        <v>3</v>
      </c>
      <c r="C17" s="122"/>
      <c r="D17" s="196"/>
      <c r="E17" s="195"/>
      <c r="F17" s="109"/>
      <c r="G17" s="11"/>
      <c r="H17" s="102"/>
      <c r="I17" s="58"/>
      <c r="J17" s="58"/>
      <c r="K17" s="58"/>
      <c r="L17" s="58"/>
      <c r="M17" s="58"/>
      <c r="N17" s="58"/>
      <c r="O17" s="58"/>
      <c r="P17" s="58"/>
      <c r="Q17" s="58"/>
      <c r="R17" s="156"/>
    </row>
    <row r="18" spans="1:18" s="81" customFormat="1" x14ac:dyDescent="0.4">
      <c r="A18" s="192"/>
      <c r="B18" s="11" t="s">
        <v>55</v>
      </c>
      <c r="C18" s="11"/>
      <c r="D18" s="11"/>
      <c r="E18" s="11"/>
      <c r="F18" s="11"/>
      <c r="G18" s="11"/>
      <c r="H18" s="97"/>
      <c r="I18" s="58"/>
      <c r="J18" s="58"/>
      <c r="K18" s="58"/>
      <c r="L18" s="58"/>
      <c r="M18" s="58"/>
      <c r="N18" s="58"/>
      <c r="O18" s="58"/>
      <c r="P18" s="58"/>
      <c r="Q18" s="58"/>
      <c r="R18" s="156"/>
    </row>
    <row r="19" spans="1:18" s="81" customFormat="1" x14ac:dyDescent="0.4">
      <c r="A19" s="192"/>
      <c r="B19" s="11"/>
      <c r="C19" s="11"/>
      <c r="D19" s="11"/>
      <c r="E19" s="11"/>
      <c r="F19" s="11"/>
      <c r="G19" s="58"/>
      <c r="H19" s="58"/>
      <c r="I19" s="58"/>
      <c r="J19" s="58"/>
      <c r="K19" s="58"/>
      <c r="L19" s="58"/>
      <c r="M19" s="58"/>
      <c r="N19" s="58"/>
      <c r="O19" s="58"/>
      <c r="P19" s="58"/>
      <c r="Q19" s="58"/>
      <c r="R19" s="156"/>
    </row>
    <row r="20" spans="1:18" s="81" customFormat="1" x14ac:dyDescent="0.4">
      <c r="A20" s="192" t="s">
        <v>71</v>
      </c>
      <c r="B20" s="11"/>
      <c r="C20" s="11"/>
      <c r="D20" s="11"/>
      <c r="E20" s="11"/>
      <c r="F20" s="11"/>
      <c r="G20" s="58"/>
      <c r="H20" s="58"/>
      <c r="I20" s="58"/>
      <c r="J20" s="58"/>
      <c r="K20" s="58"/>
      <c r="L20" s="58"/>
      <c r="M20" s="58"/>
      <c r="N20" s="58"/>
      <c r="O20" s="58"/>
      <c r="P20" s="58"/>
      <c r="Q20" s="58"/>
      <c r="R20" s="156"/>
    </row>
    <row r="21" spans="1:18" s="81" customFormat="1" ht="13.5" customHeight="1" x14ac:dyDescent="0.4">
      <c r="A21" s="192"/>
      <c r="B21" s="11"/>
      <c r="C21" s="344" t="s">
        <v>322</v>
      </c>
      <c r="D21" s="344" t="s">
        <v>323</v>
      </c>
      <c r="E21" s="344" t="s">
        <v>324</v>
      </c>
      <c r="F21" s="11"/>
      <c r="G21" s="58"/>
      <c r="H21" s="58"/>
      <c r="I21" s="58"/>
      <c r="J21" s="58"/>
      <c r="K21" s="58"/>
      <c r="L21" s="58"/>
      <c r="M21" s="58"/>
      <c r="N21" s="58"/>
      <c r="O21" s="58"/>
      <c r="P21" s="58"/>
      <c r="Q21" s="58"/>
      <c r="R21" s="156"/>
    </row>
    <row r="22" spans="1:18" s="81" customFormat="1" x14ac:dyDescent="0.4">
      <c r="A22" s="192"/>
      <c r="B22" s="11"/>
      <c r="C22" s="344"/>
      <c r="D22" s="344"/>
      <c r="E22" s="344"/>
      <c r="F22" s="11"/>
      <c r="G22" s="58"/>
      <c r="H22" s="58"/>
      <c r="I22" s="58"/>
      <c r="J22" s="58"/>
      <c r="K22" s="58"/>
      <c r="L22" s="58"/>
      <c r="M22" s="58"/>
      <c r="N22" s="58"/>
      <c r="O22" s="58"/>
      <c r="P22" s="58"/>
      <c r="Q22" s="58"/>
      <c r="R22" s="156"/>
    </row>
    <row r="23" spans="1:18" s="81" customFormat="1" x14ac:dyDescent="0.4">
      <c r="A23" s="192"/>
      <c r="B23" s="11" t="s">
        <v>1</v>
      </c>
      <c r="C23" s="197"/>
      <c r="D23" s="197"/>
      <c r="E23" s="197"/>
      <c r="F23" s="11"/>
      <c r="G23" s="58"/>
      <c r="H23" s="58"/>
      <c r="I23" s="58"/>
      <c r="J23" s="58"/>
      <c r="K23" s="58"/>
      <c r="L23" s="58"/>
      <c r="M23" s="58"/>
      <c r="N23" s="58"/>
      <c r="O23" s="58"/>
      <c r="P23" s="58"/>
      <c r="Q23" s="58"/>
      <c r="R23" s="156"/>
    </row>
    <row r="24" spans="1:18" s="81" customFormat="1" x14ac:dyDescent="0.4">
      <c r="A24" s="192"/>
      <c r="B24" s="11" t="s">
        <v>2</v>
      </c>
      <c r="C24" s="197"/>
      <c r="D24" s="197"/>
      <c r="E24" s="197"/>
      <c r="F24" s="11"/>
      <c r="G24" s="58"/>
      <c r="H24" s="58"/>
      <c r="I24" s="58"/>
      <c r="J24" s="58"/>
      <c r="K24" s="58"/>
      <c r="L24" s="58"/>
      <c r="M24" s="58"/>
      <c r="N24" s="58"/>
      <c r="O24" s="58"/>
      <c r="P24" s="58"/>
      <c r="Q24" s="58"/>
      <c r="R24" s="156"/>
    </row>
    <row r="25" spans="1:18" s="81" customFormat="1" x14ac:dyDescent="0.4">
      <c r="A25" s="41"/>
      <c r="B25" s="11" t="s">
        <v>3</v>
      </c>
      <c r="C25" s="197"/>
      <c r="D25" s="197"/>
      <c r="E25" s="198"/>
      <c r="F25" s="11"/>
      <c r="G25" s="58"/>
      <c r="H25" s="58"/>
      <c r="I25" s="58"/>
      <c r="J25" s="58"/>
      <c r="K25" s="58"/>
      <c r="L25" s="58"/>
      <c r="M25" s="58"/>
      <c r="N25" s="58"/>
      <c r="O25" s="58"/>
      <c r="P25" s="58"/>
      <c r="Q25" s="58"/>
      <c r="R25" s="156"/>
    </row>
    <row r="26" spans="1:18" s="81" customFormat="1" x14ac:dyDescent="0.4">
      <c r="A26" s="41"/>
      <c r="B26" s="11" t="s">
        <v>55</v>
      </c>
      <c r="C26" s="155"/>
      <c r="D26" s="155"/>
      <c r="E26" s="97"/>
      <c r="F26" s="11"/>
      <c r="G26" s="58"/>
      <c r="H26" s="58"/>
      <c r="I26" s="58"/>
      <c r="J26" s="58"/>
      <c r="K26" s="58"/>
      <c r="L26" s="58"/>
      <c r="M26" s="58"/>
      <c r="N26" s="58"/>
      <c r="O26" s="58"/>
      <c r="P26" s="58"/>
      <c r="Q26" s="58"/>
      <c r="R26" s="156"/>
    </row>
    <row r="27" spans="1:18" s="81" customFormat="1" x14ac:dyDescent="0.4">
      <c r="A27" s="41"/>
      <c r="B27" s="11"/>
      <c r="C27" s="155"/>
      <c r="D27" s="155"/>
      <c r="E27" s="58"/>
      <c r="F27" s="11"/>
      <c r="G27" s="58"/>
      <c r="H27" s="58"/>
      <c r="I27" s="58"/>
      <c r="J27" s="58"/>
      <c r="K27" s="58"/>
      <c r="L27" s="58"/>
      <c r="M27" s="58"/>
      <c r="N27" s="58"/>
      <c r="O27" s="58"/>
      <c r="P27" s="58"/>
      <c r="Q27" s="58"/>
      <c r="R27" s="156"/>
    </row>
    <row r="28" spans="1:18" x14ac:dyDescent="0.4">
      <c r="A28" s="192" t="s">
        <v>325</v>
      </c>
      <c r="B28" s="11"/>
      <c r="C28" s="11"/>
      <c r="D28" s="11"/>
      <c r="E28" s="11"/>
      <c r="F28" s="11"/>
      <c r="G28" s="58"/>
      <c r="H28" s="11"/>
      <c r="I28" s="11"/>
      <c r="J28" s="11"/>
      <c r="K28" s="11"/>
      <c r="L28" s="58"/>
      <c r="M28" s="11"/>
      <c r="N28" s="58"/>
      <c r="O28" s="11"/>
      <c r="P28" s="11"/>
      <c r="Q28" s="11"/>
      <c r="R28" s="12"/>
    </row>
    <row r="29" spans="1:18" ht="13.5" customHeight="1" x14ac:dyDescent="0.4">
      <c r="A29" s="192"/>
      <c r="B29" s="11"/>
      <c r="C29" s="344" t="s">
        <v>326</v>
      </c>
      <c r="D29" s="344" t="s">
        <v>327</v>
      </c>
      <c r="E29" s="344" t="s">
        <v>328</v>
      </c>
      <c r="F29" s="344" t="s">
        <v>329</v>
      </c>
      <c r="G29" s="58"/>
      <c r="H29" s="11"/>
      <c r="I29" s="11"/>
      <c r="J29" s="11"/>
      <c r="K29" s="11"/>
      <c r="L29" s="58"/>
      <c r="M29" s="11"/>
      <c r="N29" s="58"/>
      <c r="O29" s="11"/>
      <c r="P29" s="11"/>
      <c r="Q29" s="11"/>
      <c r="R29" s="12"/>
    </row>
    <row r="30" spans="1:18" s="203" customFormat="1" x14ac:dyDescent="0.4">
      <c r="A30" s="199"/>
      <c r="B30" s="200"/>
      <c r="C30" s="344"/>
      <c r="D30" s="344"/>
      <c r="E30" s="344"/>
      <c r="F30" s="344"/>
      <c r="G30" s="201"/>
      <c r="H30" s="200"/>
      <c r="I30" s="200"/>
      <c r="J30" s="200"/>
      <c r="K30" s="200"/>
      <c r="L30" s="201"/>
      <c r="M30" s="200"/>
      <c r="N30" s="201"/>
      <c r="O30" s="200"/>
      <c r="P30" s="200"/>
      <c r="Q30" s="200"/>
      <c r="R30" s="202"/>
    </row>
    <row r="31" spans="1:18" x14ac:dyDescent="0.4">
      <c r="A31" s="204"/>
      <c r="B31" s="11" t="str">
        <f>预算数据!I4</f>
        <v>布料（尺）</v>
      </c>
      <c r="C31" s="121"/>
      <c r="D31" s="205"/>
      <c r="E31" s="205"/>
      <c r="F31" s="97"/>
      <c r="G31" s="58"/>
      <c r="H31" s="11"/>
      <c r="I31" s="11"/>
      <c r="J31" s="11"/>
      <c r="K31" s="11"/>
      <c r="L31" s="58"/>
      <c r="M31" s="11"/>
      <c r="N31" s="58"/>
      <c r="O31" s="11"/>
      <c r="P31" s="11"/>
      <c r="Q31" s="11"/>
      <c r="R31" s="12"/>
    </row>
    <row r="32" spans="1:18" x14ac:dyDescent="0.4">
      <c r="A32" s="204"/>
      <c r="B32" s="11" t="str">
        <f>预算数据!I5</f>
        <v>拉链、铆钉（套）</v>
      </c>
      <c r="C32" s="121"/>
      <c r="D32" s="205"/>
      <c r="E32" s="205"/>
      <c r="F32" s="97"/>
      <c r="G32" s="58"/>
      <c r="H32" s="11"/>
      <c r="I32" s="11"/>
      <c r="J32" s="11"/>
      <c r="K32" s="11"/>
      <c r="L32" s="58"/>
      <c r="M32" s="11"/>
      <c r="N32" s="58"/>
      <c r="O32" s="11"/>
      <c r="P32" s="11"/>
      <c r="Q32" s="11"/>
      <c r="R32" s="12"/>
    </row>
    <row r="33" spans="1:18" x14ac:dyDescent="0.4">
      <c r="A33" s="204"/>
      <c r="B33" s="11" t="str">
        <f>预算数据!I6</f>
        <v>刺绣针线（尺）</v>
      </c>
      <c r="C33" s="121"/>
      <c r="D33" s="205"/>
      <c r="E33" s="205"/>
      <c r="F33" s="97"/>
      <c r="G33" s="58"/>
      <c r="H33" s="11"/>
      <c r="I33" s="11"/>
      <c r="J33" s="11"/>
      <c r="K33" s="11"/>
      <c r="L33" s="58"/>
      <c r="M33" s="11"/>
      <c r="N33" s="58"/>
      <c r="O33" s="11"/>
      <c r="P33" s="11"/>
      <c r="Q33" s="11"/>
      <c r="R33" s="12"/>
    </row>
    <row r="34" spans="1:18" x14ac:dyDescent="0.4">
      <c r="A34" s="204"/>
      <c r="B34" s="11" t="str">
        <f>预算数据!I7</f>
        <v>亮片饰物（套）</v>
      </c>
      <c r="C34" s="121"/>
      <c r="D34" s="205"/>
      <c r="E34" s="205"/>
      <c r="F34" s="102"/>
      <c r="G34" s="58"/>
      <c r="H34" s="11"/>
      <c r="I34" s="11"/>
      <c r="J34" s="11"/>
      <c r="K34" s="11"/>
      <c r="L34" s="58"/>
      <c r="M34" s="11"/>
      <c r="N34" s="58"/>
      <c r="O34" s="11"/>
      <c r="P34" s="11"/>
      <c r="Q34" s="11"/>
      <c r="R34" s="12"/>
    </row>
    <row r="35" spans="1:18" x14ac:dyDescent="0.4">
      <c r="A35" s="204"/>
      <c r="B35" s="11" t="s">
        <v>55</v>
      </c>
      <c r="C35" s="58"/>
      <c r="D35" s="58"/>
      <c r="E35" s="58"/>
      <c r="F35" s="97"/>
      <c r="G35" s="58"/>
      <c r="H35" s="11"/>
      <c r="I35" s="11"/>
      <c r="J35" s="11"/>
      <c r="K35" s="11"/>
      <c r="L35" s="58"/>
      <c r="M35" s="11"/>
      <c r="N35" s="58"/>
      <c r="O35" s="11"/>
      <c r="P35" s="11"/>
      <c r="Q35" s="11"/>
      <c r="R35" s="12"/>
    </row>
    <row r="36" spans="1:18" x14ac:dyDescent="0.4">
      <c r="A36" s="204"/>
      <c r="B36" s="11"/>
      <c r="C36" s="11"/>
      <c r="D36" s="11"/>
      <c r="E36" s="11"/>
      <c r="F36" s="11"/>
      <c r="G36" s="58"/>
      <c r="H36" s="11"/>
      <c r="I36" s="11"/>
      <c r="J36" s="11"/>
      <c r="K36" s="11"/>
      <c r="L36" s="58"/>
      <c r="M36" s="11"/>
      <c r="N36" s="58"/>
      <c r="O36" s="11"/>
      <c r="P36" s="11"/>
      <c r="Q36" s="11"/>
      <c r="R36" s="12"/>
    </row>
    <row r="37" spans="1:18" x14ac:dyDescent="0.4">
      <c r="A37" s="192" t="s">
        <v>73</v>
      </c>
      <c r="B37" s="11"/>
      <c r="C37" s="11"/>
      <c r="D37" s="11"/>
      <c r="E37" s="11"/>
      <c r="F37" s="11"/>
      <c r="G37" s="58"/>
      <c r="H37" s="11"/>
      <c r="I37" s="11"/>
      <c r="J37" s="11"/>
      <c r="K37" s="11"/>
      <c r="L37" s="58"/>
      <c r="M37" s="11"/>
      <c r="N37" s="58"/>
      <c r="O37" s="11"/>
      <c r="P37" s="11"/>
      <c r="Q37" s="11"/>
      <c r="R37" s="12"/>
    </row>
    <row r="38" spans="1:18" s="212" customFormat="1" ht="13.5" customHeight="1" x14ac:dyDescent="0.4">
      <c r="A38" s="206"/>
      <c r="B38" s="207"/>
      <c r="C38" s="208" t="s">
        <v>330</v>
      </c>
      <c r="D38" s="208"/>
      <c r="E38" s="208"/>
      <c r="F38" s="208"/>
      <c r="G38" s="209"/>
      <c r="H38" s="208" t="s">
        <v>331</v>
      </c>
      <c r="I38" s="207"/>
      <c r="J38" s="207"/>
      <c r="K38" s="207"/>
      <c r="L38" s="210"/>
      <c r="M38" s="349" t="s">
        <v>98</v>
      </c>
      <c r="N38" s="210"/>
      <c r="O38" s="207" t="s">
        <v>332</v>
      </c>
      <c r="P38" s="207"/>
      <c r="Q38" s="207"/>
      <c r="R38" s="211"/>
    </row>
    <row r="39" spans="1:18" s="216" customFormat="1" x14ac:dyDescent="0.4">
      <c r="A39" s="213"/>
      <c r="B39" s="214"/>
      <c r="C39" s="214" t="s">
        <v>1</v>
      </c>
      <c r="D39" s="214" t="s">
        <v>2</v>
      </c>
      <c r="E39" s="214" t="s">
        <v>3</v>
      </c>
      <c r="F39" s="214" t="s">
        <v>333</v>
      </c>
      <c r="G39" s="215"/>
      <c r="H39" s="214" t="s">
        <v>1</v>
      </c>
      <c r="I39" s="214" t="s">
        <v>2</v>
      </c>
      <c r="J39" s="214" t="s">
        <v>3</v>
      </c>
      <c r="K39" s="214" t="s">
        <v>55</v>
      </c>
      <c r="L39" s="215"/>
      <c r="M39" s="349"/>
      <c r="N39" s="215"/>
      <c r="O39" s="214" t="s">
        <v>1</v>
      </c>
      <c r="P39" s="214" t="s">
        <v>6</v>
      </c>
      <c r="Q39" s="214" t="s">
        <v>3</v>
      </c>
      <c r="R39" s="214" t="s">
        <v>333</v>
      </c>
    </row>
    <row r="40" spans="1:18" x14ac:dyDescent="0.4">
      <c r="A40" s="204"/>
      <c r="B40" s="11" t="str">
        <f>B31</f>
        <v>布料（尺）</v>
      </c>
      <c r="C40" s="121"/>
      <c r="D40" s="121"/>
      <c r="E40" s="121"/>
      <c r="F40" s="121"/>
      <c r="G40" s="155"/>
      <c r="H40" s="121"/>
      <c r="I40" s="121"/>
      <c r="J40" s="121"/>
      <c r="K40" s="121"/>
      <c r="L40" s="58"/>
      <c r="M40" s="217"/>
      <c r="N40" s="58"/>
      <c r="O40" s="97"/>
      <c r="P40" s="97"/>
      <c r="Q40" s="97"/>
      <c r="R40" s="98"/>
    </row>
    <row r="41" spans="1:18" x14ac:dyDescent="0.4">
      <c r="A41" s="204"/>
      <c r="B41" s="11" t="str">
        <f>B32</f>
        <v>拉链、铆钉（套）</v>
      </c>
      <c r="C41" s="121"/>
      <c r="D41" s="121"/>
      <c r="E41" s="121"/>
      <c r="F41" s="121"/>
      <c r="G41" s="155"/>
      <c r="H41" s="121"/>
      <c r="I41" s="121"/>
      <c r="J41" s="121"/>
      <c r="K41" s="121"/>
      <c r="L41" s="58"/>
      <c r="M41" s="217"/>
      <c r="N41" s="58"/>
      <c r="O41" s="97"/>
      <c r="P41" s="97"/>
      <c r="Q41" s="97"/>
      <c r="R41" s="98"/>
    </row>
    <row r="42" spans="1:18" x14ac:dyDescent="0.4">
      <c r="A42" s="204"/>
      <c r="B42" s="11" t="str">
        <f>B33</f>
        <v>刺绣针线（尺）</v>
      </c>
      <c r="C42" s="121"/>
      <c r="D42" s="121"/>
      <c r="E42" s="121"/>
      <c r="F42" s="121"/>
      <c r="G42" s="155"/>
      <c r="H42" s="121"/>
      <c r="I42" s="121"/>
      <c r="J42" s="121"/>
      <c r="K42" s="121"/>
      <c r="L42" s="58"/>
      <c r="M42" s="217"/>
      <c r="N42" s="58"/>
      <c r="O42" s="97"/>
      <c r="P42" s="97"/>
      <c r="Q42" s="97"/>
      <c r="R42" s="98"/>
    </row>
    <row r="43" spans="1:18" x14ac:dyDescent="0.4">
      <c r="A43" s="204"/>
      <c r="B43" s="11" t="str">
        <f>B34</f>
        <v>亮片饰物（套）</v>
      </c>
      <c r="C43" s="121"/>
      <c r="D43" s="121"/>
      <c r="E43" s="121"/>
      <c r="F43" s="121"/>
      <c r="G43" s="155"/>
      <c r="H43" s="121"/>
      <c r="I43" s="121"/>
      <c r="J43" s="121"/>
      <c r="K43" s="121"/>
      <c r="L43" s="58"/>
      <c r="M43" s="217"/>
      <c r="N43" s="58"/>
      <c r="O43" s="102"/>
      <c r="P43" s="102"/>
      <c r="Q43" s="102"/>
      <c r="R43" s="103"/>
    </row>
    <row r="44" spans="1:18" x14ac:dyDescent="0.4">
      <c r="A44" s="204"/>
      <c r="B44" s="11" t="s">
        <v>334</v>
      </c>
      <c r="C44" s="58"/>
      <c r="D44" s="58"/>
      <c r="E44" s="58"/>
      <c r="F44" s="58"/>
      <c r="G44" s="58"/>
      <c r="H44" s="58"/>
      <c r="I44" s="58"/>
      <c r="J44" s="58"/>
      <c r="K44" s="58"/>
      <c r="L44" s="58"/>
      <c r="M44" s="58"/>
      <c r="N44" s="58"/>
      <c r="O44" s="97"/>
      <c r="P44" s="97"/>
      <c r="Q44" s="97"/>
      <c r="R44" s="98"/>
    </row>
    <row r="45" spans="1:18" x14ac:dyDescent="0.4">
      <c r="A45" s="204"/>
      <c r="B45" s="11"/>
      <c r="C45" s="11"/>
      <c r="D45" s="11"/>
      <c r="E45" s="11"/>
      <c r="F45" s="11"/>
      <c r="G45" s="58"/>
      <c r="H45" s="11"/>
      <c r="I45" s="11"/>
      <c r="J45" s="11"/>
      <c r="K45" s="11"/>
      <c r="L45" s="58"/>
      <c r="M45" s="11"/>
      <c r="N45" s="58"/>
      <c r="O45" s="11"/>
      <c r="P45" s="11"/>
      <c r="Q45" s="11"/>
      <c r="R45" s="12"/>
    </row>
    <row r="46" spans="1:18" x14ac:dyDescent="0.4">
      <c r="A46" s="192" t="s">
        <v>74</v>
      </c>
      <c r="B46" s="11"/>
      <c r="C46" s="11"/>
      <c r="D46" s="11"/>
      <c r="E46" s="11"/>
      <c r="F46" s="11"/>
      <c r="G46" s="58"/>
      <c r="H46" s="11"/>
      <c r="I46" s="11"/>
      <c r="J46" s="11"/>
      <c r="K46" s="11"/>
      <c r="L46" s="58"/>
      <c r="M46" s="11"/>
      <c r="N46" s="58"/>
      <c r="O46" s="11"/>
      <c r="P46" s="11"/>
      <c r="Q46" s="11"/>
      <c r="R46" s="12"/>
    </row>
    <row r="47" spans="1:18" ht="13.5" customHeight="1" x14ac:dyDescent="0.4">
      <c r="A47" s="192"/>
      <c r="B47" s="11"/>
      <c r="C47" s="344" t="s">
        <v>335</v>
      </c>
      <c r="D47" s="344" t="s">
        <v>99</v>
      </c>
      <c r="E47" s="344" t="s">
        <v>336</v>
      </c>
      <c r="F47" s="344" t="s">
        <v>74</v>
      </c>
      <c r="G47" s="58"/>
      <c r="H47" s="11"/>
      <c r="I47" s="11"/>
      <c r="J47" s="11"/>
      <c r="K47" s="11"/>
      <c r="L47" s="58"/>
      <c r="M47" s="11"/>
      <c r="N47" s="58"/>
      <c r="O47" s="11"/>
      <c r="P47" s="11"/>
      <c r="Q47" s="11"/>
      <c r="R47" s="12"/>
    </row>
    <row r="48" spans="1:18" s="203" customFormat="1" x14ac:dyDescent="0.4">
      <c r="A48" s="199"/>
      <c r="B48" s="200"/>
      <c r="C48" s="344"/>
      <c r="D48" s="344"/>
      <c r="E48" s="344"/>
      <c r="F48" s="344"/>
      <c r="G48" s="201"/>
      <c r="H48" s="200"/>
      <c r="I48" s="200"/>
      <c r="J48" s="200"/>
      <c r="K48" s="200"/>
      <c r="L48" s="201"/>
      <c r="M48" s="200"/>
      <c r="N48" s="201"/>
      <c r="O48" s="200"/>
      <c r="P48" s="200"/>
      <c r="Q48" s="200"/>
      <c r="R48" s="202"/>
    </row>
    <row r="49" spans="1:18" x14ac:dyDescent="0.4">
      <c r="A49" s="204"/>
      <c r="B49" s="11" t="str">
        <f>预算数据!I11</f>
        <v>裁减</v>
      </c>
      <c r="C49" s="121"/>
      <c r="D49" s="205"/>
      <c r="E49" s="205"/>
      <c r="F49" s="97"/>
      <c r="G49" s="58"/>
      <c r="H49" s="11"/>
      <c r="I49" s="11"/>
      <c r="J49" s="11"/>
      <c r="K49" s="11"/>
      <c r="L49" s="58"/>
      <c r="M49" s="11"/>
      <c r="N49" s="58"/>
      <c r="O49" s="11"/>
      <c r="P49" s="11"/>
      <c r="Q49" s="11"/>
      <c r="R49" s="12"/>
    </row>
    <row r="50" spans="1:18" x14ac:dyDescent="0.4">
      <c r="A50" s="204"/>
      <c r="B50" s="11" t="str">
        <f>预算数据!I12</f>
        <v>刺绣</v>
      </c>
      <c r="C50" s="121"/>
      <c r="D50" s="205"/>
      <c r="E50" s="205"/>
      <c r="F50" s="97"/>
      <c r="G50" s="58"/>
      <c r="H50" s="11"/>
      <c r="I50" s="11"/>
      <c r="J50" s="11"/>
      <c r="K50" s="11"/>
      <c r="L50" s="58"/>
      <c r="M50" s="11"/>
      <c r="N50" s="58"/>
      <c r="O50" s="11"/>
      <c r="P50" s="11"/>
      <c r="Q50" s="11"/>
      <c r="R50" s="12"/>
    </row>
    <row r="51" spans="1:18" x14ac:dyDescent="0.4">
      <c r="A51" s="204"/>
      <c r="B51" s="11" t="str">
        <f>预算数据!I13</f>
        <v>装饰</v>
      </c>
      <c r="C51" s="121"/>
      <c r="D51" s="205"/>
      <c r="E51" s="205"/>
      <c r="F51" s="97"/>
      <c r="G51" s="58"/>
      <c r="H51" s="11"/>
      <c r="I51" s="11"/>
      <c r="J51" s="11"/>
      <c r="K51" s="11"/>
      <c r="L51" s="58"/>
      <c r="M51" s="11"/>
      <c r="N51" s="58"/>
      <c r="O51" s="11"/>
      <c r="P51" s="11"/>
      <c r="Q51" s="11"/>
      <c r="R51" s="12"/>
    </row>
    <row r="52" spans="1:18" x14ac:dyDescent="0.4">
      <c r="A52" s="204"/>
      <c r="B52" s="11" t="str">
        <f>预算数据!I14</f>
        <v>组装</v>
      </c>
      <c r="C52" s="121"/>
      <c r="D52" s="205"/>
      <c r="E52" s="205"/>
      <c r="F52" s="102"/>
      <c r="G52" s="58"/>
      <c r="H52" s="11"/>
      <c r="I52" s="11"/>
      <c r="J52" s="11"/>
      <c r="K52" s="11"/>
      <c r="L52" s="58"/>
      <c r="M52" s="11"/>
      <c r="N52" s="58"/>
      <c r="O52" s="11"/>
      <c r="P52" s="11"/>
      <c r="Q52" s="11"/>
      <c r="R52" s="12"/>
    </row>
    <row r="53" spans="1:18" x14ac:dyDescent="0.4">
      <c r="A53" s="204"/>
      <c r="B53" s="11" t="s">
        <v>55</v>
      </c>
      <c r="C53" s="58"/>
      <c r="D53" s="58"/>
      <c r="E53" s="58"/>
      <c r="F53" s="97"/>
      <c r="G53" s="58"/>
      <c r="H53" s="11"/>
      <c r="I53" s="11"/>
      <c r="J53" s="11"/>
      <c r="K53" s="11"/>
      <c r="L53" s="58"/>
      <c r="M53" s="11"/>
      <c r="N53" s="58"/>
      <c r="O53" s="11"/>
      <c r="P53" s="11"/>
      <c r="Q53" s="11"/>
      <c r="R53" s="12"/>
    </row>
    <row r="54" spans="1:18" x14ac:dyDescent="0.4">
      <c r="A54" s="204"/>
      <c r="B54" s="58"/>
      <c r="C54" s="58"/>
      <c r="D54" s="58"/>
      <c r="E54" s="58"/>
      <c r="F54" s="86"/>
      <c r="G54" s="58"/>
      <c r="H54" s="58"/>
      <c r="I54" s="11"/>
      <c r="J54" s="11"/>
      <c r="K54" s="11"/>
      <c r="L54" s="58"/>
      <c r="M54" s="11"/>
      <c r="N54" s="58"/>
      <c r="O54" s="11"/>
      <c r="P54" s="11"/>
      <c r="Q54" s="11"/>
      <c r="R54" s="12"/>
    </row>
    <row r="55" spans="1:18" x14ac:dyDescent="0.4">
      <c r="A55" s="192" t="s">
        <v>337</v>
      </c>
      <c r="B55" s="11"/>
      <c r="C55" s="11"/>
      <c r="D55" s="11"/>
      <c r="E55" s="11"/>
      <c r="F55" s="11"/>
      <c r="G55" s="58"/>
      <c r="H55" s="11"/>
      <c r="I55" s="11"/>
      <c r="J55" s="11"/>
      <c r="K55" s="11"/>
      <c r="L55" s="58"/>
      <c r="M55" s="11"/>
      <c r="N55" s="58"/>
      <c r="O55" s="11"/>
      <c r="P55" s="11"/>
      <c r="Q55" s="11"/>
      <c r="R55" s="12"/>
    </row>
    <row r="56" spans="1:18" s="212" customFormat="1" ht="13.5" customHeight="1" x14ac:dyDescent="0.4">
      <c r="A56" s="206"/>
      <c r="B56" s="207"/>
      <c r="C56" s="208" t="s">
        <v>338</v>
      </c>
      <c r="D56" s="208"/>
      <c r="E56" s="208"/>
      <c r="F56" s="208"/>
      <c r="G56" s="209"/>
      <c r="H56" s="208" t="s">
        <v>100</v>
      </c>
      <c r="I56" s="208"/>
      <c r="J56" s="207"/>
      <c r="K56" s="207"/>
      <c r="L56" s="210"/>
      <c r="M56" s="349" t="s">
        <v>339</v>
      </c>
      <c r="N56" s="210"/>
      <c r="O56" s="207" t="s">
        <v>340</v>
      </c>
      <c r="P56" s="207"/>
      <c r="Q56" s="207"/>
      <c r="R56" s="211"/>
    </row>
    <row r="57" spans="1:18" s="216" customFormat="1" x14ac:dyDescent="0.4">
      <c r="A57" s="213"/>
      <c r="B57" s="214"/>
      <c r="C57" s="214" t="s">
        <v>1</v>
      </c>
      <c r="D57" s="214" t="s">
        <v>2</v>
      </c>
      <c r="E57" s="214" t="s">
        <v>3</v>
      </c>
      <c r="F57" s="214" t="s">
        <v>333</v>
      </c>
      <c r="G57" s="215"/>
      <c r="H57" s="214" t="s">
        <v>1</v>
      </c>
      <c r="I57" s="214" t="s">
        <v>2</v>
      </c>
      <c r="J57" s="214" t="s">
        <v>3</v>
      </c>
      <c r="K57" s="214" t="s">
        <v>333</v>
      </c>
      <c r="L57" s="215"/>
      <c r="M57" s="349"/>
      <c r="N57" s="215"/>
      <c r="O57" s="214" t="s">
        <v>1</v>
      </c>
      <c r="P57" s="214" t="s">
        <v>6</v>
      </c>
      <c r="Q57" s="214" t="s">
        <v>3</v>
      </c>
      <c r="R57" s="214" t="s">
        <v>55</v>
      </c>
    </row>
    <row r="58" spans="1:18" x14ac:dyDescent="0.4">
      <c r="A58" s="204"/>
      <c r="B58" s="11" t="str">
        <f>B49</f>
        <v>裁减</v>
      </c>
      <c r="C58" s="121"/>
      <c r="D58" s="121"/>
      <c r="E58" s="121"/>
      <c r="F58" s="121"/>
      <c r="G58" s="58"/>
      <c r="H58" s="121"/>
      <c r="I58" s="121"/>
      <c r="J58" s="121"/>
      <c r="K58" s="121"/>
      <c r="L58" s="58"/>
      <c r="M58" s="108"/>
      <c r="N58" s="58"/>
      <c r="O58" s="97"/>
      <c r="P58" s="97"/>
      <c r="Q58" s="97"/>
      <c r="R58" s="98"/>
    </row>
    <row r="59" spans="1:18" x14ac:dyDescent="0.4">
      <c r="A59" s="204"/>
      <c r="B59" s="11" t="str">
        <f>B50</f>
        <v>刺绣</v>
      </c>
      <c r="C59" s="121"/>
      <c r="D59" s="121"/>
      <c r="E59" s="121"/>
      <c r="F59" s="121"/>
      <c r="G59" s="58"/>
      <c r="H59" s="121"/>
      <c r="I59" s="121"/>
      <c r="J59" s="121"/>
      <c r="K59" s="121"/>
      <c r="L59" s="58"/>
      <c r="M59" s="108"/>
      <c r="N59" s="58"/>
      <c r="O59" s="97"/>
      <c r="P59" s="97"/>
      <c r="Q59" s="97"/>
      <c r="R59" s="98"/>
    </row>
    <row r="60" spans="1:18" x14ac:dyDescent="0.4">
      <c r="A60" s="204"/>
      <c r="B60" s="11" t="str">
        <f>B51</f>
        <v>装饰</v>
      </c>
      <c r="C60" s="121"/>
      <c r="D60" s="121"/>
      <c r="E60" s="121"/>
      <c r="F60" s="121"/>
      <c r="G60" s="58"/>
      <c r="H60" s="121"/>
      <c r="I60" s="121"/>
      <c r="J60" s="121"/>
      <c r="K60" s="121"/>
      <c r="L60" s="58"/>
      <c r="M60" s="108"/>
      <c r="N60" s="58"/>
      <c r="O60" s="97"/>
      <c r="P60" s="97"/>
      <c r="Q60" s="97"/>
      <c r="R60" s="98"/>
    </row>
    <row r="61" spans="1:18" x14ac:dyDescent="0.4">
      <c r="A61" s="204"/>
      <c r="B61" s="11" t="str">
        <f>B52</f>
        <v>组装</v>
      </c>
      <c r="C61" s="121"/>
      <c r="D61" s="121"/>
      <c r="E61" s="121"/>
      <c r="F61" s="121"/>
      <c r="G61" s="58"/>
      <c r="H61" s="121"/>
      <c r="I61" s="121"/>
      <c r="J61" s="121"/>
      <c r="K61" s="121"/>
      <c r="L61" s="58"/>
      <c r="M61" s="218"/>
      <c r="N61" s="58"/>
      <c r="O61" s="102"/>
      <c r="P61" s="102"/>
      <c r="Q61" s="102"/>
      <c r="R61" s="103"/>
    </row>
    <row r="62" spans="1:18" x14ac:dyDescent="0.4">
      <c r="A62" s="204"/>
      <c r="B62" s="11" t="s">
        <v>333</v>
      </c>
      <c r="C62" s="58"/>
      <c r="D62" s="58"/>
      <c r="E62" s="58"/>
      <c r="F62" s="58"/>
      <c r="G62" s="58"/>
      <c r="H62" s="58"/>
      <c r="I62" s="58"/>
      <c r="J62" s="58"/>
      <c r="K62" s="58"/>
      <c r="L62" s="58"/>
      <c r="M62" s="58"/>
      <c r="N62" s="58"/>
      <c r="O62" s="97"/>
      <c r="P62" s="97"/>
      <c r="Q62" s="97"/>
      <c r="R62" s="98"/>
    </row>
    <row r="63" spans="1:18" x14ac:dyDescent="0.4">
      <c r="A63" s="204"/>
      <c r="B63" s="11"/>
      <c r="C63" s="11"/>
      <c r="D63" s="11"/>
      <c r="E63" s="11"/>
      <c r="F63" s="11"/>
      <c r="G63" s="58"/>
      <c r="H63" s="11"/>
      <c r="I63" s="11"/>
      <c r="J63" s="11"/>
      <c r="K63" s="11"/>
      <c r="L63" s="58"/>
      <c r="M63" s="11"/>
      <c r="N63" s="58"/>
      <c r="O63" s="11"/>
      <c r="P63" s="11"/>
      <c r="Q63" s="11"/>
      <c r="R63" s="12"/>
    </row>
    <row r="64" spans="1:18" x14ac:dyDescent="0.4">
      <c r="A64" s="192" t="s">
        <v>76</v>
      </c>
      <c r="B64" s="11"/>
      <c r="C64" s="11"/>
      <c r="D64" s="11"/>
      <c r="E64" s="11"/>
      <c r="F64" s="11"/>
      <c r="G64" s="58"/>
      <c r="H64" s="11"/>
      <c r="I64" s="11"/>
      <c r="J64" s="11"/>
      <c r="K64" s="11"/>
      <c r="L64" s="58"/>
      <c r="M64" s="11"/>
      <c r="N64" s="58"/>
      <c r="O64" s="11"/>
      <c r="P64" s="11"/>
      <c r="Q64" s="11"/>
      <c r="R64" s="12"/>
    </row>
    <row r="65" spans="1:18" s="212" customFormat="1" ht="13.5" customHeight="1" x14ac:dyDescent="0.4">
      <c r="A65" s="206"/>
      <c r="B65" s="207"/>
      <c r="C65" s="208" t="s">
        <v>341</v>
      </c>
      <c r="D65" s="208"/>
      <c r="E65" s="208"/>
      <c r="F65" s="208"/>
      <c r="G65" s="209"/>
      <c r="H65" s="208" t="s">
        <v>100</v>
      </c>
      <c r="I65" s="208"/>
      <c r="J65" s="207"/>
      <c r="K65" s="207"/>
      <c r="L65" s="210"/>
      <c r="M65" s="349" t="s">
        <v>342</v>
      </c>
      <c r="N65" s="210"/>
      <c r="O65" s="207" t="s">
        <v>343</v>
      </c>
      <c r="P65" s="207"/>
      <c r="Q65" s="207"/>
      <c r="R65" s="211"/>
    </row>
    <row r="66" spans="1:18" s="212" customFormat="1" x14ac:dyDescent="0.4">
      <c r="A66" s="206"/>
      <c r="B66" s="207"/>
      <c r="C66" s="214" t="s">
        <v>1</v>
      </c>
      <c r="D66" s="214" t="s">
        <v>2</v>
      </c>
      <c r="E66" s="214" t="s">
        <v>3</v>
      </c>
      <c r="F66" s="214" t="s">
        <v>333</v>
      </c>
      <c r="G66" s="215"/>
      <c r="H66" s="214" t="s">
        <v>1</v>
      </c>
      <c r="I66" s="214" t="s">
        <v>2</v>
      </c>
      <c r="J66" s="214" t="s">
        <v>3</v>
      </c>
      <c r="K66" s="214" t="s">
        <v>55</v>
      </c>
      <c r="L66" s="215"/>
      <c r="M66" s="349"/>
      <c r="N66" s="215"/>
      <c r="O66" s="214" t="s">
        <v>1</v>
      </c>
      <c r="P66" s="214" t="s">
        <v>6</v>
      </c>
      <c r="Q66" s="214" t="s">
        <v>3</v>
      </c>
      <c r="R66" s="214" t="s">
        <v>55</v>
      </c>
    </row>
    <row r="67" spans="1:18" x14ac:dyDescent="0.4">
      <c r="A67" s="204"/>
      <c r="B67" s="10" t="s">
        <v>344</v>
      </c>
      <c r="C67" s="121"/>
      <c r="D67" s="121"/>
      <c r="E67" s="121"/>
      <c r="F67" s="122"/>
      <c r="G67" s="58"/>
      <c r="H67" s="121"/>
      <c r="I67" s="121"/>
      <c r="J67" s="121"/>
      <c r="K67" s="122"/>
      <c r="L67" s="58"/>
      <c r="M67" s="205"/>
      <c r="N67" s="58"/>
      <c r="O67" s="97"/>
      <c r="P67" s="97"/>
      <c r="Q67" s="97"/>
      <c r="R67" s="98"/>
    </row>
    <row r="68" spans="1:18" x14ac:dyDescent="0.4">
      <c r="A68" s="204"/>
      <c r="B68" s="10" t="s">
        <v>101</v>
      </c>
      <c r="C68" s="121"/>
      <c r="D68" s="121"/>
      <c r="E68" s="121"/>
      <c r="F68" s="122"/>
      <c r="G68" s="58"/>
      <c r="H68" s="121"/>
      <c r="I68" s="121"/>
      <c r="J68" s="121"/>
      <c r="K68" s="122"/>
      <c r="L68" s="58"/>
      <c r="M68" s="205"/>
      <c r="N68" s="58"/>
      <c r="O68" s="97"/>
      <c r="P68" s="97"/>
      <c r="Q68" s="97"/>
      <c r="R68" s="98"/>
    </row>
    <row r="69" spans="1:18" x14ac:dyDescent="0.4">
      <c r="A69" s="204"/>
      <c r="B69" s="10" t="s">
        <v>55</v>
      </c>
      <c r="C69" s="155"/>
      <c r="D69" s="155"/>
      <c r="E69" s="155"/>
      <c r="F69" s="219"/>
      <c r="G69" s="58"/>
      <c r="H69" s="155"/>
      <c r="I69" s="155"/>
      <c r="J69" s="155"/>
      <c r="K69" s="219"/>
      <c r="L69" s="58"/>
      <c r="M69" s="58"/>
      <c r="N69" s="58"/>
      <c r="O69" s="97"/>
      <c r="P69" s="97"/>
      <c r="Q69" s="97"/>
      <c r="R69" s="98"/>
    </row>
    <row r="70" spans="1:18" x14ac:dyDescent="0.4">
      <c r="A70" s="204"/>
      <c r="B70" s="11"/>
      <c r="C70" s="11"/>
      <c r="D70" s="11"/>
      <c r="E70" s="11"/>
      <c r="F70" s="11"/>
      <c r="G70" s="58"/>
      <c r="H70" s="11"/>
      <c r="I70" s="11"/>
      <c r="J70" s="11"/>
      <c r="K70" s="11"/>
      <c r="L70" s="58"/>
      <c r="M70" s="11"/>
      <c r="N70" s="58"/>
      <c r="O70" s="11"/>
      <c r="P70" s="11"/>
      <c r="Q70" s="11"/>
      <c r="R70" s="12"/>
    </row>
    <row r="71" spans="1:18" x14ac:dyDescent="0.4">
      <c r="A71" s="192" t="s">
        <v>345</v>
      </c>
      <c r="B71" s="11"/>
      <c r="C71" s="11"/>
      <c r="D71" s="11"/>
      <c r="E71" s="11"/>
      <c r="F71" s="11"/>
      <c r="G71" s="58"/>
      <c r="H71" s="11"/>
      <c r="I71" s="11"/>
      <c r="J71" s="11"/>
      <c r="K71" s="11"/>
      <c r="L71" s="58"/>
      <c r="M71" s="11"/>
      <c r="N71" s="58"/>
      <c r="O71" s="11"/>
      <c r="P71" s="11"/>
      <c r="Q71" s="11"/>
      <c r="R71" s="12"/>
    </row>
    <row r="72" spans="1:18" ht="13.5" customHeight="1" x14ac:dyDescent="0.4">
      <c r="A72" s="192"/>
      <c r="B72" s="11"/>
      <c r="C72" s="11"/>
      <c r="D72" s="344" t="s">
        <v>346</v>
      </c>
      <c r="E72" s="344" t="s">
        <v>102</v>
      </c>
      <c r="F72" s="344" t="s">
        <v>77</v>
      </c>
      <c r="G72" s="58"/>
      <c r="H72" s="11"/>
      <c r="I72" s="11"/>
      <c r="J72" s="11"/>
      <c r="K72" s="11"/>
      <c r="L72" s="58"/>
      <c r="M72" s="11"/>
      <c r="N72" s="58"/>
      <c r="O72" s="11"/>
      <c r="P72" s="11"/>
      <c r="Q72" s="11"/>
      <c r="R72" s="12"/>
    </row>
    <row r="73" spans="1:18" x14ac:dyDescent="0.4">
      <c r="A73" s="204"/>
      <c r="B73" s="11"/>
      <c r="C73" s="11"/>
      <c r="D73" s="344"/>
      <c r="E73" s="344"/>
      <c r="F73" s="344"/>
      <c r="G73" s="58"/>
      <c r="H73" s="11"/>
      <c r="I73" s="11"/>
      <c r="J73" s="11"/>
      <c r="K73" s="11"/>
      <c r="L73" s="58"/>
      <c r="M73" s="11"/>
      <c r="N73" s="58"/>
      <c r="O73" s="11"/>
      <c r="P73" s="11"/>
      <c r="Q73" s="11"/>
      <c r="R73" s="12"/>
    </row>
    <row r="74" spans="1:18" x14ac:dyDescent="0.4">
      <c r="A74" s="204"/>
      <c r="B74" s="10" t="s">
        <v>347</v>
      </c>
      <c r="C74" s="11"/>
      <c r="D74" s="97"/>
      <c r="E74" s="97"/>
      <c r="F74" s="97"/>
      <c r="G74" s="58"/>
      <c r="H74" s="64"/>
      <c r="I74" s="11"/>
      <c r="J74" s="11"/>
      <c r="K74" s="11"/>
      <c r="L74" s="58"/>
      <c r="M74" s="11"/>
      <c r="N74" s="58"/>
      <c r="O74" s="11"/>
      <c r="P74" s="11"/>
      <c r="Q74" s="11"/>
      <c r="R74" s="12"/>
    </row>
    <row r="75" spans="1:18" x14ac:dyDescent="0.4">
      <c r="A75" s="204"/>
      <c r="B75" s="11"/>
      <c r="C75" s="11"/>
      <c r="D75" s="11"/>
      <c r="E75" s="11"/>
      <c r="F75" s="11"/>
      <c r="G75" s="58"/>
      <c r="H75" s="11"/>
      <c r="I75" s="11"/>
      <c r="J75" s="11"/>
      <c r="K75" s="11"/>
      <c r="L75" s="58"/>
      <c r="M75" s="11"/>
      <c r="N75" s="58"/>
      <c r="O75" s="11"/>
      <c r="P75" s="11"/>
      <c r="Q75" s="11"/>
      <c r="R75" s="12"/>
    </row>
    <row r="76" spans="1:18" x14ac:dyDescent="0.4">
      <c r="A76" s="192" t="s">
        <v>348</v>
      </c>
      <c r="B76" s="11"/>
      <c r="C76" s="11"/>
      <c r="D76" s="11"/>
      <c r="E76" s="11"/>
      <c r="F76" s="58"/>
      <c r="G76" s="58"/>
      <c r="H76" s="11"/>
      <c r="I76" s="11"/>
      <c r="J76" s="11"/>
      <c r="K76" s="11"/>
      <c r="L76" s="58"/>
      <c r="M76" s="11"/>
      <c r="N76" s="58"/>
      <c r="O76" s="11"/>
      <c r="P76" s="11"/>
      <c r="Q76" s="11"/>
      <c r="R76" s="12"/>
    </row>
    <row r="77" spans="1:18" x14ac:dyDescent="0.4">
      <c r="A77" s="204"/>
      <c r="B77" s="11"/>
      <c r="C77" s="214" t="s">
        <v>1</v>
      </c>
      <c r="D77" s="214" t="s">
        <v>2</v>
      </c>
      <c r="E77" s="214" t="s">
        <v>3</v>
      </c>
      <c r="F77" s="214" t="s">
        <v>333</v>
      </c>
      <c r="G77" s="58"/>
      <c r="H77" s="11"/>
      <c r="I77" s="11"/>
      <c r="J77" s="11"/>
      <c r="K77" s="11"/>
      <c r="L77" s="58"/>
      <c r="M77" s="11"/>
      <c r="N77" s="58"/>
      <c r="O77" s="11"/>
      <c r="P77" s="11"/>
      <c r="Q77" s="11"/>
      <c r="R77" s="12"/>
    </row>
    <row r="78" spans="1:18" x14ac:dyDescent="0.4">
      <c r="A78" s="204"/>
      <c r="B78" s="10" t="s">
        <v>349</v>
      </c>
      <c r="C78" s="121"/>
      <c r="D78" s="121"/>
      <c r="E78" s="121"/>
      <c r="F78" s="220"/>
      <c r="G78" s="58"/>
      <c r="H78" s="11"/>
      <c r="I78" s="11"/>
      <c r="J78" s="11"/>
      <c r="K78" s="11"/>
      <c r="L78" s="58"/>
      <c r="M78" s="11"/>
      <c r="N78" s="58"/>
      <c r="O78" s="11"/>
      <c r="P78" s="11"/>
      <c r="Q78" s="11"/>
      <c r="R78" s="12"/>
    </row>
    <row r="79" spans="1:18" x14ac:dyDescent="0.4">
      <c r="A79" s="204"/>
      <c r="B79" s="10" t="s">
        <v>350</v>
      </c>
      <c r="C79" s="108"/>
      <c r="D79" s="108"/>
      <c r="E79" s="108"/>
      <c r="F79" s="220"/>
      <c r="G79" s="58"/>
      <c r="H79" s="11"/>
      <c r="I79" s="11"/>
      <c r="J79" s="11"/>
      <c r="K79" s="11"/>
      <c r="L79" s="58"/>
      <c r="M79" s="11"/>
      <c r="N79" s="58"/>
      <c r="O79" s="11"/>
      <c r="P79" s="11"/>
      <c r="Q79" s="11"/>
      <c r="R79" s="12"/>
    </row>
    <row r="80" spans="1:18" x14ac:dyDescent="0.4">
      <c r="A80" s="204"/>
      <c r="B80" s="10" t="s">
        <v>351</v>
      </c>
      <c r="C80" s="97"/>
      <c r="D80" s="97"/>
      <c r="E80" s="97"/>
      <c r="F80" s="97"/>
      <c r="G80" s="58"/>
      <c r="H80" s="11"/>
      <c r="I80" s="11"/>
      <c r="J80" s="11"/>
      <c r="K80" s="11"/>
      <c r="L80" s="58"/>
      <c r="M80" s="11"/>
      <c r="N80" s="58"/>
      <c r="O80" s="11"/>
      <c r="P80" s="11"/>
      <c r="Q80" s="11"/>
      <c r="R80" s="12"/>
    </row>
    <row r="81" spans="1:18" x14ac:dyDescent="0.4">
      <c r="A81" s="204"/>
      <c r="B81" s="193" t="s">
        <v>352</v>
      </c>
      <c r="C81" s="220"/>
      <c r="D81" s="220"/>
      <c r="E81" s="220"/>
      <c r="F81" s="221"/>
      <c r="G81" s="58"/>
      <c r="H81" s="11"/>
      <c r="I81" s="11"/>
      <c r="J81" s="11"/>
      <c r="K81" s="11"/>
      <c r="L81" s="58"/>
      <c r="M81" s="11"/>
      <c r="N81" s="58"/>
      <c r="O81" s="11"/>
      <c r="P81" s="11"/>
      <c r="Q81" s="11"/>
      <c r="R81" s="12"/>
    </row>
    <row r="82" spans="1:18" x14ac:dyDescent="0.4">
      <c r="A82" s="204"/>
      <c r="B82" s="193" t="s">
        <v>78</v>
      </c>
      <c r="C82" s="220"/>
      <c r="D82" s="220"/>
      <c r="E82" s="220"/>
      <c r="F82" s="97"/>
      <c r="G82" s="58"/>
      <c r="H82" s="11"/>
      <c r="I82" s="11"/>
      <c r="J82" s="11"/>
      <c r="K82" s="11"/>
      <c r="L82" s="58"/>
      <c r="M82" s="11"/>
      <c r="N82" s="58"/>
      <c r="O82" s="11"/>
      <c r="P82" s="11"/>
      <c r="Q82" s="11"/>
      <c r="R82" s="12"/>
    </row>
    <row r="83" spans="1:18" x14ac:dyDescent="0.4">
      <c r="A83" s="204"/>
      <c r="B83" s="58"/>
      <c r="C83" s="220"/>
      <c r="D83" s="220"/>
      <c r="E83" s="220"/>
      <c r="F83" s="11"/>
      <c r="G83" s="58"/>
      <c r="H83" s="11"/>
      <c r="I83" s="11"/>
      <c r="J83" s="11"/>
      <c r="K83" s="11"/>
      <c r="L83" s="58"/>
      <c r="M83" s="11"/>
      <c r="N83" s="58"/>
      <c r="O83" s="11"/>
      <c r="P83" s="11"/>
      <c r="Q83" s="11"/>
      <c r="R83" s="12"/>
    </row>
    <row r="84" spans="1:18" x14ac:dyDescent="0.4">
      <c r="A84" s="192" t="s">
        <v>353</v>
      </c>
      <c r="B84" s="11"/>
      <c r="C84" s="11"/>
      <c r="D84" s="11"/>
      <c r="E84" s="11"/>
      <c r="F84" s="11"/>
      <c r="G84" s="58"/>
      <c r="H84" s="11"/>
      <c r="I84" s="11"/>
      <c r="J84" s="11"/>
      <c r="K84" s="11"/>
      <c r="L84" s="58"/>
      <c r="M84" s="11"/>
      <c r="N84" s="58"/>
      <c r="O84" s="11"/>
      <c r="P84" s="11"/>
      <c r="Q84" s="11"/>
      <c r="R84" s="12"/>
    </row>
    <row r="85" spans="1:18" ht="13.5" customHeight="1" x14ac:dyDescent="0.4">
      <c r="A85" s="192"/>
      <c r="B85" s="11"/>
      <c r="C85" s="344" t="s">
        <v>103</v>
      </c>
      <c r="D85" s="344" t="s">
        <v>354</v>
      </c>
      <c r="E85" s="344" t="s">
        <v>355</v>
      </c>
      <c r="F85" s="11"/>
      <c r="G85" s="58"/>
      <c r="H85" s="11"/>
      <c r="I85" s="11"/>
      <c r="J85" s="11"/>
      <c r="K85" s="11"/>
      <c r="L85" s="58"/>
      <c r="M85" s="11"/>
      <c r="N85" s="58"/>
      <c r="O85" s="11"/>
      <c r="P85" s="11"/>
      <c r="Q85" s="11"/>
      <c r="R85" s="12"/>
    </row>
    <row r="86" spans="1:18" x14ac:dyDescent="0.4">
      <c r="A86" s="204"/>
      <c r="B86" s="11"/>
      <c r="C86" s="344"/>
      <c r="D86" s="344"/>
      <c r="E86" s="344"/>
      <c r="F86" s="11"/>
      <c r="G86" s="58"/>
      <c r="H86" s="11"/>
      <c r="I86" s="11"/>
      <c r="J86" s="11"/>
      <c r="K86" s="11"/>
      <c r="L86" s="58"/>
      <c r="M86" s="11"/>
      <c r="N86" s="58"/>
      <c r="O86" s="11"/>
      <c r="P86" s="11"/>
      <c r="Q86" s="11"/>
      <c r="R86" s="12"/>
    </row>
    <row r="87" spans="1:18" x14ac:dyDescent="0.4">
      <c r="A87" s="204"/>
      <c r="B87" s="49" t="str">
        <f>[1]预算数据!J26</f>
        <v>管理费用</v>
      </c>
      <c r="C87" s="97"/>
      <c r="D87" s="97"/>
      <c r="E87" s="97"/>
      <c r="F87" s="11"/>
      <c r="G87" s="58"/>
      <c r="H87" s="11"/>
      <c r="I87" s="11"/>
      <c r="J87" s="11"/>
      <c r="K87" s="11"/>
      <c r="L87" s="58"/>
      <c r="M87" s="11"/>
      <c r="N87" s="58"/>
      <c r="O87" s="11"/>
      <c r="P87" s="11"/>
      <c r="Q87" s="11"/>
      <c r="R87" s="12"/>
    </row>
    <row r="88" spans="1:18" x14ac:dyDescent="0.4">
      <c r="A88" s="204"/>
      <c r="B88" s="49" t="str">
        <f>[1]预算数据!J27</f>
        <v>折旧</v>
      </c>
      <c r="C88" s="97"/>
      <c r="D88" s="97"/>
      <c r="E88" s="97"/>
      <c r="F88" s="11"/>
      <c r="G88" s="58"/>
      <c r="H88" s="11"/>
      <c r="I88" s="11"/>
      <c r="J88" s="11"/>
      <c r="K88" s="11"/>
      <c r="L88" s="58"/>
      <c r="M88" s="11"/>
      <c r="N88" s="58"/>
      <c r="O88" s="11"/>
      <c r="P88" s="11"/>
      <c r="Q88" s="11"/>
      <c r="R88" s="12"/>
    </row>
    <row r="89" spans="1:18" x14ac:dyDescent="0.4">
      <c r="A89" s="204"/>
      <c r="B89" s="49" t="s">
        <v>356</v>
      </c>
      <c r="C89" s="102"/>
      <c r="D89" s="102"/>
      <c r="E89" s="102"/>
      <c r="F89" s="11"/>
      <c r="G89" s="58"/>
      <c r="H89" s="11"/>
      <c r="I89" s="11"/>
      <c r="J89" s="11"/>
      <c r="K89" s="11"/>
      <c r="L89" s="58"/>
      <c r="M89" s="11"/>
      <c r="N89" s="58"/>
      <c r="O89" s="11"/>
      <c r="P89" s="11"/>
      <c r="Q89" s="11"/>
      <c r="R89" s="12"/>
    </row>
    <row r="90" spans="1:18" x14ac:dyDescent="0.4">
      <c r="A90" s="204"/>
      <c r="B90" s="10" t="s">
        <v>333</v>
      </c>
      <c r="C90" s="97"/>
      <c r="D90" s="97"/>
      <c r="E90" s="97"/>
      <c r="F90" s="11"/>
      <c r="G90" s="58"/>
      <c r="H90" s="11"/>
      <c r="I90" s="11"/>
      <c r="J90" s="11"/>
      <c r="K90" s="11"/>
      <c r="L90" s="58"/>
      <c r="M90" s="11"/>
      <c r="N90" s="58"/>
      <c r="O90" s="11"/>
      <c r="P90" s="11"/>
      <c r="Q90" s="11"/>
      <c r="R90" s="222"/>
    </row>
    <row r="91" spans="1:18" x14ac:dyDescent="0.4">
      <c r="A91" s="204"/>
      <c r="B91" s="26"/>
      <c r="C91" s="11"/>
      <c r="D91" s="11"/>
      <c r="E91" s="11"/>
      <c r="F91" s="11"/>
      <c r="G91" s="58"/>
      <c r="H91" s="11"/>
      <c r="I91" s="11"/>
      <c r="J91" s="11"/>
      <c r="K91" s="11"/>
      <c r="L91" s="58"/>
      <c r="M91" s="11"/>
      <c r="N91" s="58"/>
      <c r="O91" s="11"/>
      <c r="P91" s="11"/>
      <c r="Q91" s="11"/>
      <c r="R91" s="12"/>
    </row>
    <row r="92" spans="1:18" x14ac:dyDescent="0.4">
      <c r="A92" s="192" t="s">
        <v>357</v>
      </c>
      <c r="B92" s="11"/>
      <c r="C92" s="11"/>
      <c r="D92" s="11"/>
      <c r="E92" s="11"/>
      <c r="F92" s="11"/>
      <c r="G92" s="58"/>
      <c r="H92" s="11"/>
      <c r="I92" s="11"/>
      <c r="J92" s="11"/>
      <c r="K92" s="11"/>
      <c r="L92" s="58"/>
      <c r="M92" s="11"/>
      <c r="N92" s="58"/>
      <c r="O92" s="11"/>
      <c r="P92" s="11"/>
      <c r="Q92" s="11"/>
      <c r="R92" s="12"/>
    </row>
    <row r="93" spans="1:18" x14ac:dyDescent="0.4">
      <c r="A93" s="192"/>
      <c r="B93" s="11"/>
      <c r="C93" s="223" t="s">
        <v>7</v>
      </c>
      <c r="D93" s="223" t="s">
        <v>8</v>
      </c>
      <c r="E93" s="224" t="s">
        <v>9</v>
      </c>
      <c r="F93" s="11"/>
      <c r="G93" s="58"/>
      <c r="H93" s="11"/>
      <c r="I93" s="11"/>
      <c r="J93" s="11"/>
      <c r="K93" s="11"/>
      <c r="L93" s="58"/>
      <c r="M93" s="11"/>
      <c r="N93" s="58"/>
      <c r="O93" s="11"/>
      <c r="P93" s="11"/>
      <c r="Q93" s="11"/>
      <c r="R93" s="12"/>
    </row>
    <row r="94" spans="1:18" ht="13.5" customHeight="1" x14ac:dyDescent="0.4">
      <c r="A94" s="192"/>
      <c r="B94" s="11"/>
      <c r="C94" s="347" t="s">
        <v>105</v>
      </c>
      <c r="D94" s="347" t="s">
        <v>358</v>
      </c>
      <c r="E94" s="347" t="s">
        <v>106</v>
      </c>
      <c r="F94" s="11"/>
      <c r="G94" s="58"/>
      <c r="H94" s="11"/>
      <c r="I94" s="11"/>
      <c r="J94" s="11"/>
      <c r="K94" s="11"/>
      <c r="L94" s="58"/>
      <c r="M94" s="11"/>
      <c r="N94" s="58"/>
      <c r="O94" s="11"/>
      <c r="P94" s="11"/>
      <c r="Q94" s="11"/>
      <c r="R94" s="12"/>
    </row>
    <row r="95" spans="1:18" x14ac:dyDescent="0.4">
      <c r="A95" s="192"/>
      <c r="B95" s="11"/>
      <c r="C95" s="347"/>
      <c r="D95" s="347"/>
      <c r="E95" s="347"/>
      <c r="F95" s="11"/>
      <c r="G95" s="58"/>
      <c r="H95" s="11"/>
      <c r="I95" s="11"/>
      <c r="J95" s="11"/>
      <c r="K95" s="11"/>
      <c r="L95" s="58"/>
      <c r="M95" s="11"/>
      <c r="N95" s="58"/>
      <c r="O95" s="11"/>
      <c r="P95" s="11"/>
      <c r="Q95" s="11"/>
      <c r="R95" s="12"/>
    </row>
    <row r="96" spans="1:18" x14ac:dyDescent="0.4">
      <c r="A96" s="192"/>
      <c r="B96" s="11"/>
      <c r="C96" s="347"/>
      <c r="D96" s="347"/>
      <c r="E96" s="347"/>
      <c r="F96" s="11"/>
      <c r="G96" s="58"/>
      <c r="H96" s="11"/>
      <c r="I96" s="11"/>
      <c r="J96" s="11"/>
      <c r="K96" s="11"/>
      <c r="L96" s="58"/>
      <c r="M96" s="11"/>
      <c r="N96" s="58"/>
      <c r="O96" s="11"/>
      <c r="P96" s="11"/>
      <c r="Q96" s="11"/>
      <c r="R96" s="12"/>
    </row>
    <row r="97" spans="1:18" x14ac:dyDescent="0.4">
      <c r="A97" s="192"/>
      <c r="B97" s="11"/>
      <c r="C97" s="347"/>
      <c r="D97" s="347"/>
      <c r="E97" s="347"/>
      <c r="F97" s="11"/>
      <c r="G97" s="58"/>
      <c r="H97" s="11"/>
      <c r="I97" s="11"/>
      <c r="J97" s="11"/>
      <c r="K97" s="11"/>
      <c r="L97" s="58"/>
      <c r="M97" s="11"/>
      <c r="N97" s="58"/>
      <c r="O97" s="11"/>
      <c r="P97" s="11"/>
      <c r="Q97" s="11"/>
      <c r="R97" s="12"/>
    </row>
    <row r="98" spans="1:18" s="101" customFormat="1" x14ac:dyDescent="0.4">
      <c r="A98" s="225"/>
      <c r="B98" s="226"/>
      <c r="C98" s="347"/>
      <c r="D98" s="347"/>
      <c r="E98" s="347"/>
      <c r="F98" s="226"/>
      <c r="G98" s="11"/>
      <c r="H98" s="11"/>
      <c r="I98" s="226"/>
      <c r="J98" s="226"/>
      <c r="K98" s="226"/>
      <c r="L98" s="227"/>
      <c r="M98" s="226"/>
      <c r="N98" s="227"/>
      <c r="O98" s="226"/>
      <c r="P98" s="226"/>
      <c r="Q98" s="226"/>
      <c r="R98" s="228"/>
    </row>
    <row r="99" spans="1:18" x14ac:dyDescent="0.4">
      <c r="A99" s="204"/>
      <c r="B99" s="10" t="s">
        <v>286</v>
      </c>
      <c r="C99" s="97"/>
      <c r="D99" s="97"/>
      <c r="E99" s="97"/>
      <c r="F99" s="11"/>
      <c r="G99" s="11"/>
      <c r="H99" s="11"/>
      <c r="I99" s="11"/>
      <c r="J99" s="11"/>
      <c r="K99" s="11"/>
      <c r="L99" s="58"/>
      <c r="M99" s="11"/>
      <c r="N99" s="58"/>
      <c r="O99" s="11"/>
      <c r="P99" s="11"/>
      <c r="Q99" s="11"/>
      <c r="R99" s="12"/>
    </row>
    <row r="100" spans="1:18" x14ac:dyDescent="0.4">
      <c r="A100" s="204"/>
      <c r="B100" s="10" t="s">
        <v>359</v>
      </c>
      <c r="C100" s="97"/>
      <c r="D100" s="97"/>
      <c r="E100" s="97"/>
      <c r="F100" s="11"/>
      <c r="G100" s="11"/>
      <c r="H100" s="11"/>
      <c r="I100" s="11"/>
      <c r="J100" s="11"/>
      <c r="K100" s="11"/>
      <c r="L100" s="58"/>
      <c r="M100" s="11"/>
      <c r="N100" s="58"/>
      <c r="O100" s="11"/>
      <c r="P100" s="11"/>
      <c r="Q100" s="11"/>
      <c r="R100" s="12"/>
    </row>
    <row r="101" spans="1:18" x14ac:dyDescent="0.4">
      <c r="A101" s="204"/>
      <c r="B101" s="10" t="s">
        <v>360</v>
      </c>
      <c r="C101" s="102"/>
      <c r="D101" s="102"/>
      <c r="E101" s="102"/>
      <c r="F101" s="11"/>
      <c r="G101" s="11"/>
      <c r="H101" s="11"/>
      <c r="I101" s="11"/>
      <c r="J101" s="11"/>
      <c r="K101" s="11"/>
      <c r="L101" s="58"/>
      <c r="M101" s="11"/>
      <c r="N101" s="58"/>
      <c r="O101" s="11"/>
      <c r="P101" s="11"/>
      <c r="Q101" s="11"/>
      <c r="R101" s="12"/>
    </row>
    <row r="102" spans="1:18" x14ac:dyDescent="0.4">
      <c r="A102" s="204"/>
      <c r="B102" s="10" t="s">
        <v>333</v>
      </c>
      <c r="C102" s="97"/>
      <c r="D102" s="97"/>
      <c r="E102" s="97"/>
      <c r="F102" s="11"/>
      <c r="G102" s="11"/>
      <c r="H102" s="11"/>
      <c r="I102" s="11"/>
      <c r="J102" s="11"/>
      <c r="K102" s="11"/>
      <c r="L102" s="58"/>
      <c r="M102" s="11"/>
      <c r="N102" s="58"/>
      <c r="O102" s="11"/>
      <c r="P102" s="11"/>
      <c r="Q102" s="11"/>
      <c r="R102" s="12"/>
    </row>
    <row r="103" spans="1:18" x14ac:dyDescent="0.4">
      <c r="A103" s="204"/>
      <c r="B103" s="11"/>
      <c r="C103" s="86"/>
      <c r="D103" s="86"/>
      <c r="E103" s="86"/>
      <c r="F103" s="11"/>
      <c r="G103" s="11"/>
      <c r="H103" s="11"/>
      <c r="I103" s="11"/>
      <c r="J103" s="11"/>
      <c r="K103" s="11"/>
      <c r="L103" s="58"/>
      <c r="M103" s="11"/>
      <c r="N103" s="58"/>
      <c r="O103" s="11"/>
      <c r="P103" s="11"/>
      <c r="Q103" s="11"/>
      <c r="R103" s="12"/>
    </row>
    <row r="104" spans="1:18" x14ac:dyDescent="0.4">
      <c r="A104" s="204"/>
      <c r="B104" s="11"/>
      <c r="C104" s="229" t="s">
        <v>10</v>
      </c>
      <c r="D104" s="229" t="s">
        <v>11</v>
      </c>
      <c r="E104" s="229" t="s">
        <v>12</v>
      </c>
      <c r="F104" s="11"/>
      <c r="G104" s="11"/>
      <c r="H104" s="11"/>
      <c r="I104" s="11"/>
      <c r="J104" s="11"/>
      <c r="K104" s="11"/>
      <c r="L104" s="58"/>
      <c r="M104" s="11"/>
      <c r="N104" s="58"/>
      <c r="O104" s="11"/>
      <c r="P104" s="11"/>
      <c r="Q104" s="11"/>
      <c r="R104" s="12"/>
    </row>
    <row r="105" spans="1:18" ht="13.5" customHeight="1" x14ac:dyDescent="0.4">
      <c r="A105" s="204"/>
      <c r="B105" s="11"/>
      <c r="C105" s="348" t="s">
        <v>361</v>
      </c>
      <c r="D105" s="348" t="s">
        <v>107</v>
      </c>
      <c r="E105" s="348" t="s">
        <v>362</v>
      </c>
      <c r="F105" s="11"/>
      <c r="G105" s="11"/>
      <c r="H105" s="11"/>
      <c r="I105" s="11"/>
      <c r="J105" s="11"/>
      <c r="K105" s="11"/>
      <c r="L105" s="58"/>
      <c r="M105" s="11"/>
      <c r="N105" s="58"/>
      <c r="O105" s="11"/>
      <c r="P105" s="11"/>
      <c r="Q105" s="11"/>
      <c r="R105" s="12"/>
    </row>
    <row r="106" spans="1:18" x14ac:dyDescent="0.4">
      <c r="A106" s="204"/>
      <c r="B106" s="11"/>
      <c r="C106" s="348"/>
      <c r="D106" s="348"/>
      <c r="E106" s="348"/>
      <c r="F106" s="11"/>
      <c r="G106" s="11"/>
      <c r="H106" s="11"/>
      <c r="I106" s="11"/>
      <c r="J106" s="11"/>
      <c r="K106" s="11"/>
      <c r="L106" s="58"/>
      <c r="M106" s="11"/>
      <c r="N106" s="58"/>
      <c r="O106" s="11"/>
      <c r="P106" s="11"/>
      <c r="Q106" s="11"/>
      <c r="R106" s="12"/>
    </row>
    <row r="107" spans="1:18" s="92" customFormat="1" x14ac:dyDescent="0.4">
      <c r="A107" s="230"/>
      <c r="B107" s="231"/>
      <c r="C107" s="348"/>
      <c r="D107" s="348"/>
      <c r="E107" s="348"/>
      <c r="F107" s="231"/>
      <c r="G107" s="11"/>
      <c r="H107" s="11"/>
      <c r="I107" s="231"/>
      <c r="J107" s="231"/>
      <c r="K107" s="231"/>
      <c r="L107" s="232"/>
      <c r="M107" s="231"/>
      <c r="N107" s="232"/>
      <c r="O107" s="231"/>
      <c r="P107" s="231"/>
      <c r="Q107" s="231"/>
      <c r="R107" s="233"/>
    </row>
    <row r="108" spans="1:18" x14ac:dyDescent="0.4">
      <c r="A108" s="204"/>
      <c r="B108" s="11" t="str">
        <f>B99</f>
        <v>退回、折让和折扣</v>
      </c>
      <c r="C108" s="97"/>
      <c r="D108" s="97"/>
      <c r="E108" s="97"/>
      <c r="F108" s="11"/>
      <c r="G108" s="86"/>
      <c r="H108" s="11"/>
      <c r="I108" s="11"/>
      <c r="J108" s="11"/>
      <c r="K108" s="11"/>
      <c r="L108" s="58"/>
      <c r="M108" s="11"/>
      <c r="N108" s="58"/>
      <c r="O108" s="11"/>
      <c r="P108" s="11"/>
      <c r="Q108" s="11"/>
      <c r="R108" s="12"/>
    </row>
    <row r="109" spans="1:18" x14ac:dyDescent="0.4">
      <c r="A109" s="204"/>
      <c r="B109" s="11" t="str">
        <f>B100</f>
        <v>佣金</v>
      </c>
      <c r="C109" s="97"/>
      <c r="D109" s="97"/>
      <c r="E109" s="97"/>
      <c r="F109" s="11"/>
      <c r="G109" s="86"/>
      <c r="H109" s="11"/>
      <c r="I109" s="11"/>
      <c r="J109" s="11"/>
      <c r="K109" s="11"/>
      <c r="L109" s="58"/>
      <c r="M109" s="11"/>
      <c r="N109" s="58"/>
      <c r="O109" s="11"/>
      <c r="P109" s="11"/>
      <c r="Q109" s="11"/>
      <c r="R109" s="12"/>
    </row>
    <row r="110" spans="1:18" x14ac:dyDescent="0.4">
      <c r="A110" s="204"/>
      <c r="B110" s="11" t="str">
        <f>B101</f>
        <v>坏账</v>
      </c>
      <c r="C110" s="102"/>
      <c r="D110" s="102"/>
      <c r="E110" s="102"/>
      <c r="F110" s="11"/>
      <c r="G110" s="86"/>
      <c r="H110" s="11"/>
      <c r="I110" s="11"/>
      <c r="J110" s="11"/>
      <c r="K110" s="11"/>
      <c r="L110" s="58"/>
      <c r="M110" s="11"/>
      <c r="N110" s="58"/>
      <c r="O110" s="11"/>
      <c r="P110" s="11"/>
      <c r="Q110" s="11"/>
      <c r="R110" s="12"/>
    </row>
    <row r="111" spans="1:18" x14ac:dyDescent="0.4">
      <c r="A111" s="204"/>
      <c r="B111" s="11" t="s">
        <v>55</v>
      </c>
      <c r="C111" s="97"/>
      <c r="D111" s="97"/>
      <c r="E111" s="97"/>
      <c r="F111" s="11"/>
      <c r="G111" s="86"/>
      <c r="H111" s="11"/>
      <c r="I111" s="11"/>
      <c r="J111" s="11"/>
      <c r="K111" s="11"/>
      <c r="L111" s="58"/>
      <c r="M111" s="11"/>
      <c r="N111" s="58"/>
      <c r="O111" s="11"/>
      <c r="P111" s="11"/>
      <c r="Q111" s="11"/>
      <c r="R111" s="12"/>
    </row>
    <row r="112" spans="1:18" x14ac:dyDescent="0.4">
      <c r="A112" s="204"/>
      <c r="B112" s="11"/>
      <c r="C112" s="11"/>
      <c r="D112" s="11"/>
      <c r="E112" s="11"/>
      <c r="F112" s="11"/>
      <c r="G112" s="86"/>
      <c r="H112" s="11"/>
      <c r="I112" s="11"/>
      <c r="J112" s="11"/>
      <c r="K112" s="11"/>
      <c r="L112" s="58"/>
      <c r="M112" s="11"/>
      <c r="N112" s="58"/>
      <c r="O112" s="11"/>
      <c r="P112" s="11"/>
      <c r="Q112" s="11"/>
      <c r="R112" s="12"/>
    </row>
    <row r="113" spans="1:18" x14ac:dyDescent="0.4">
      <c r="A113" s="204"/>
      <c r="B113" s="11"/>
      <c r="C113" s="11"/>
      <c r="D113" s="11"/>
      <c r="E113" s="11"/>
      <c r="F113" s="11"/>
      <c r="G113" s="58"/>
      <c r="H113" s="11"/>
      <c r="I113" s="11"/>
      <c r="J113" s="11"/>
      <c r="K113" s="11"/>
      <c r="L113" s="58"/>
      <c r="M113" s="11"/>
      <c r="N113" s="58"/>
      <c r="O113" s="11"/>
      <c r="P113" s="11"/>
      <c r="Q113" s="11"/>
      <c r="R113" s="12"/>
    </row>
    <row r="114" spans="1:18" x14ac:dyDescent="0.4">
      <c r="A114" s="192" t="s">
        <v>79</v>
      </c>
      <c r="B114" s="11"/>
      <c r="C114" s="11"/>
      <c r="D114" s="11"/>
      <c r="E114" s="11"/>
      <c r="F114" s="11"/>
      <c r="G114" s="58"/>
      <c r="H114" s="11"/>
      <c r="I114" s="11"/>
      <c r="J114" s="11"/>
      <c r="K114" s="11"/>
      <c r="L114" s="58"/>
      <c r="M114" s="11"/>
      <c r="N114" s="58"/>
      <c r="O114" s="11"/>
      <c r="P114" s="11"/>
      <c r="Q114" s="11"/>
      <c r="R114" s="12"/>
    </row>
    <row r="115" spans="1:18" ht="13.5" customHeight="1" x14ac:dyDescent="0.4">
      <c r="A115" s="192"/>
      <c r="B115" s="11"/>
      <c r="C115" s="344" t="s">
        <v>363</v>
      </c>
      <c r="D115" s="344" t="s">
        <v>104</v>
      </c>
      <c r="E115" s="344" t="s">
        <v>79</v>
      </c>
      <c r="F115" s="11"/>
      <c r="G115" s="58"/>
      <c r="H115" s="11"/>
      <c r="I115" s="11"/>
      <c r="J115" s="11"/>
      <c r="K115" s="11"/>
      <c r="L115" s="58"/>
      <c r="M115" s="11"/>
      <c r="N115" s="58"/>
      <c r="O115" s="11"/>
      <c r="P115" s="11"/>
      <c r="Q115" s="11"/>
      <c r="R115" s="12"/>
    </row>
    <row r="116" spans="1:18" x14ac:dyDescent="0.4">
      <c r="A116" s="192"/>
      <c r="B116" s="11"/>
      <c r="C116" s="344"/>
      <c r="D116" s="344"/>
      <c r="E116" s="344"/>
      <c r="F116" s="11"/>
      <c r="G116" s="58"/>
      <c r="H116" s="11"/>
      <c r="I116" s="11"/>
      <c r="J116" s="11"/>
      <c r="K116" s="11"/>
      <c r="L116" s="58"/>
      <c r="M116" s="11"/>
      <c r="N116" s="58"/>
      <c r="O116" s="11"/>
      <c r="P116" s="11"/>
      <c r="Q116" s="11"/>
      <c r="R116" s="12"/>
    </row>
    <row r="117" spans="1:18" s="92" customFormat="1" x14ac:dyDescent="0.4">
      <c r="A117" s="230"/>
      <c r="B117" s="231"/>
      <c r="C117" s="344"/>
      <c r="D117" s="344"/>
      <c r="E117" s="344"/>
      <c r="F117" s="231"/>
      <c r="G117" s="232"/>
      <c r="H117" s="231"/>
      <c r="I117" s="231"/>
      <c r="J117" s="231"/>
      <c r="K117" s="231"/>
      <c r="L117" s="232"/>
      <c r="M117" s="231"/>
      <c r="N117" s="232"/>
      <c r="O117" s="231"/>
      <c r="P117" s="231"/>
      <c r="Q117" s="231"/>
      <c r="R117" s="233"/>
    </row>
    <row r="118" spans="1:18" x14ac:dyDescent="0.4">
      <c r="A118" s="204"/>
      <c r="B118" s="11" t="str">
        <f>预算数据!J37</f>
        <v>办公费</v>
      </c>
      <c r="C118" s="97"/>
      <c r="D118" s="97"/>
      <c r="E118" s="97"/>
      <c r="F118" s="11"/>
      <c r="G118" s="58"/>
      <c r="H118" s="11"/>
      <c r="I118" s="11"/>
      <c r="J118" s="11"/>
      <c r="K118" s="11"/>
      <c r="L118" s="58"/>
      <c r="M118" s="11"/>
      <c r="N118" s="58"/>
      <c r="O118" s="11"/>
      <c r="P118" s="11"/>
      <c r="Q118" s="11"/>
      <c r="R118" s="12"/>
    </row>
    <row r="119" spans="1:18" x14ac:dyDescent="0.4">
      <c r="A119" s="204"/>
      <c r="B119" s="11" t="str">
        <f>预算数据!J38</f>
        <v>折旧</v>
      </c>
      <c r="C119" s="97"/>
      <c r="D119" s="97"/>
      <c r="E119" s="97"/>
      <c r="F119" s="11"/>
      <c r="G119" s="58"/>
      <c r="H119" s="11"/>
      <c r="I119" s="11"/>
      <c r="J119" s="11"/>
      <c r="K119" s="11"/>
      <c r="L119" s="58"/>
      <c r="M119" s="11"/>
      <c r="N119" s="58"/>
      <c r="O119" s="11"/>
      <c r="P119" s="11"/>
      <c r="Q119" s="11"/>
      <c r="R119" s="12"/>
    </row>
    <row r="120" spans="1:18" x14ac:dyDescent="0.4">
      <c r="A120" s="204"/>
      <c r="B120" s="11" t="str">
        <f>预算数据!J39</f>
        <v>员工工资和福利费</v>
      </c>
      <c r="C120" s="102"/>
      <c r="D120" s="102"/>
      <c r="E120" s="102"/>
      <c r="F120" s="11"/>
      <c r="G120" s="58"/>
      <c r="H120" s="11"/>
      <c r="I120" s="11"/>
      <c r="J120" s="11"/>
      <c r="K120" s="11"/>
      <c r="L120" s="58"/>
      <c r="M120" s="11"/>
      <c r="N120" s="58"/>
      <c r="O120" s="11"/>
      <c r="P120" s="11"/>
      <c r="Q120" s="11"/>
      <c r="R120" s="12"/>
    </row>
    <row r="121" spans="1:18" x14ac:dyDescent="0.4">
      <c r="A121" s="204"/>
      <c r="B121" s="11" t="s">
        <v>364</v>
      </c>
      <c r="C121" s="97"/>
      <c r="D121" s="97"/>
      <c r="E121" s="97"/>
      <c r="F121" s="11"/>
      <c r="G121" s="58"/>
      <c r="H121" s="11"/>
      <c r="I121" s="11"/>
      <c r="J121" s="11"/>
      <c r="K121" s="11"/>
      <c r="L121" s="58"/>
      <c r="M121" s="11"/>
      <c r="N121" s="58"/>
      <c r="O121" s="11"/>
      <c r="P121" s="11"/>
      <c r="Q121" s="11"/>
      <c r="R121" s="12"/>
    </row>
    <row r="122" spans="1:18" s="81" customFormat="1" x14ac:dyDescent="0.4">
      <c r="A122" s="234"/>
      <c r="B122" s="182"/>
      <c r="C122" s="182"/>
      <c r="D122" s="182"/>
      <c r="E122" s="182"/>
      <c r="F122" s="182"/>
      <c r="G122" s="182"/>
      <c r="H122" s="182"/>
      <c r="I122" s="182"/>
      <c r="J122" s="182"/>
      <c r="K122" s="182"/>
      <c r="L122" s="182"/>
      <c r="M122" s="182"/>
      <c r="N122" s="182"/>
      <c r="O122" s="182"/>
      <c r="P122" s="182"/>
      <c r="Q122" s="182"/>
      <c r="R122" s="235"/>
    </row>
    <row r="123" spans="1:18" x14ac:dyDescent="0.4">
      <c r="A123" s="13"/>
    </row>
    <row r="124" spans="1:18" x14ac:dyDescent="0.4">
      <c r="A124" s="236" t="s">
        <v>80</v>
      </c>
      <c r="B124" s="33"/>
      <c r="C124" s="237"/>
    </row>
    <row r="125" spans="1:18" x14ac:dyDescent="0.4">
      <c r="A125" s="9"/>
      <c r="B125" s="11"/>
      <c r="C125" s="12"/>
    </row>
    <row r="126" spans="1:18" x14ac:dyDescent="0.4">
      <c r="A126" s="9"/>
      <c r="B126" s="193" t="s">
        <v>365</v>
      </c>
      <c r="C126" s="238"/>
    </row>
    <row r="127" spans="1:18" x14ac:dyDescent="0.4">
      <c r="A127" s="9"/>
      <c r="B127" s="193" t="s">
        <v>366</v>
      </c>
      <c r="C127" s="238"/>
    </row>
    <row r="128" spans="1:18" x14ac:dyDescent="0.4">
      <c r="A128" s="9"/>
      <c r="B128" s="193" t="s">
        <v>367</v>
      </c>
      <c r="C128" s="238"/>
    </row>
    <row r="129" spans="1:6" x14ac:dyDescent="0.4">
      <c r="A129" s="239"/>
      <c r="B129" s="240" t="s">
        <v>368</v>
      </c>
      <c r="C129" s="241"/>
    </row>
    <row r="130" spans="1:6" x14ac:dyDescent="0.4">
      <c r="A130" s="13"/>
      <c r="B130" s="81"/>
      <c r="C130" s="141"/>
      <c r="D130" s="81"/>
      <c r="E130" s="81"/>
      <c r="F130" s="81"/>
    </row>
    <row r="131" spans="1:6" x14ac:dyDescent="0.4">
      <c r="A131" s="242" t="s">
        <v>81</v>
      </c>
      <c r="B131" s="243"/>
      <c r="C131" s="244"/>
      <c r="D131" s="81"/>
      <c r="E131" s="81"/>
      <c r="F131" s="81"/>
    </row>
    <row r="132" spans="1:6" x14ac:dyDescent="0.4">
      <c r="A132" s="204"/>
      <c r="B132" s="58"/>
      <c r="C132" s="156"/>
      <c r="D132" s="81"/>
      <c r="E132" s="81"/>
      <c r="F132" s="81"/>
    </row>
    <row r="133" spans="1:6" x14ac:dyDescent="0.4">
      <c r="A133" s="9"/>
      <c r="B133" s="193" t="s">
        <v>72</v>
      </c>
      <c r="C133" s="98"/>
    </row>
    <row r="134" spans="1:6" x14ac:dyDescent="0.4">
      <c r="A134" s="9"/>
      <c r="B134" s="193" t="s">
        <v>369</v>
      </c>
      <c r="C134" s="98"/>
    </row>
    <row r="135" spans="1:6" x14ac:dyDescent="0.4">
      <c r="A135" s="9"/>
      <c r="B135" s="193" t="s">
        <v>370</v>
      </c>
      <c r="C135" s="98"/>
    </row>
    <row r="136" spans="1:6" x14ac:dyDescent="0.4">
      <c r="A136" s="9"/>
      <c r="B136" s="193" t="s">
        <v>75</v>
      </c>
      <c r="C136" s="98"/>
    </row>
    <row r="137" spans="1:6" x14ac:dyDescent="0.4">
      <c r="A137" s="9"/>
      <c r="B137" s="193" t="s">
        <v>371</v>
      </c>
      <c r="C137" s="98"/>
    </row>
    <row r="138" spans="1:6" x14ac:dyDescent="0.4">
      <c r="A138" s="9"/>
      <c r="B138" s="193" t="s">
        <v>372</v>
      </c>
      <c r="C138" s="98"/>
    </row>
    <row r="139" spans="1:6" x14ac:dyDescent="0.4">
      <c r="A139" s="9"/>
      <c r="B139" s="193" t="s">
        <v>373</v>
      </c>
      <c r="C139" s="98"/>
    </row>
    <row r="140" spans="1:6" x14ac:dyDescent="0.4">
      <c r="A140" s="9"/>
      <c r="B140" s="193" t="s">
        <v>87</v>
      </c>
      <c r="C140" s="103"/>
    </row>
    <row r="141" spans="1:6" x14ac:dyDescent="0.4">
      <c r="A141" s="239"/>
      <c r="B141" s="240" t="s">
        <v>374</v>
      </c>
      <c r="C141" s="176"/>
      <c r="D141" s="105"/>
    </row>
    <row r="142" spans="1:6" x14ac:dyDescent="0.4">
      <c r="A142" s="13"/>
    </row>
    <row r="143" spans="1:6" x14ac:dyDescent="0.4">
      <c r="A143" s="236" t="s">
        <v>82</v>
      </c>
      <c r="B143" s="33"/>
      <c r="C143" s="237"/>
    </row>
    <row r="144" spans="1:6" x14ac:dyDescent="0.4">
      <c r="A144" s="41"/>
      <c r="B144" s="11"/>
      <c r="C144" s="12"/>
    </row>
    <row r="145" spans="1:15" x14ac:dyDescent="0.4">
      <c r="A145" s="9"/>
      <c r="B145" s="193" t="s">
        <v>375</v>
      </c>
      <c r="C145" s="98"/>
    </row>
    <row r="146" spans="1:15" x14ac:dyDescent="0.4">
      <c r="A146" s="9"/>
      <c r="B146" s="193" t="s">
        <v>108</v>
      </c>
      <c r="C146" s="103"/>
      <c r="D146" s="105"/>
    </row>
    <row r="147" spans="1:15" x14ac:dyDescent="0.4">
      <c r="A147" s="239"/>
      <c r="B147" s="240" t="s">
        <v>376</v>
      </c>
      <c r="C147" s="127"/>
    </row>
    <row r="148" spans="1:15" x14ac:dyDescent="0.4">
      <c r="A148" s="13"/>
    </row>
    <row r="149" spans="1:15" x14ac:dyDescent="0.4">
      <c r="A149" s="245" t="s">
        <v>377</v>
      </c>
      <c r="B149" s="246"/>
      <c r="C149" s="246"/>
      <c r="D149" s="246"/>
      <c r="E149" s="246"/>
      <c r="F149" s="246"/>
      <c r="G149" s="246"/>
      <c r="H149" s="247"/>
      <c r="I149" s="81"/>
      <c r="J149" s="245" t="s">
        <v>110</v>
      </c>
      <c r="K149" s="248"/>
      <c r="L149" s="248"/>
      <c r="M149" s="249"/>
      <c r="N149" s="246"/>
      <c r="O149" s="250"/>
    </row>
    <row r="150" spans="1:15" x14ac:dyDescent="0.4">
      <c r="A150" s="251"/>
      <c r="B150" s="252"/>
      <c r="C150" s="252"/>
      <c r="D150" s="252"/>
      <c r="E150" s="252"/>
      <c r="F150" s="252"/>
      <c r="G150" s="252"/>
      <c r="H150" s="253"/>
      <c r="I150" s="81"/>
      <c r="J150" s="342"/>
      <c r="K150" s="343"/>
      <c r="L150" s="343"/>
      <c r="M150" s="343"/>
      <c r="N150" s="252"/>
      <c r="O150" s="254"/>
    </row>
    <row r="151" spans="1:15" x14ac:dyDescent="0.4">
      <c r="A151" s="255"/>
      <c r="B151" s="256"/>
      <c r="C151" s="252"/>
      <c r="D151" s="252"/>
      <c r="E151" s="257"/>
      <c r="F151" s="257"/>
      <c r="G151" s="257"/>
      <c r="H151" s="258"/>
      <c r="I151" s="81"/>
      <c r="J151" s="338" t="s">
        <v>276</v>
      </c>
      <c r="K151" s="339"/>
      <c r="L151" s="339"/>
      <c r="M151" s="339"/>
      <c r="N151" s="252"/>
      <c r="O151" s="98"/>
    </row>
    <row r="152" spans="1:15" x14ac:dyDescent="0.4">
      <c r="A152" s="259" t="s">
        <v>83</v>
      </c>
      <c r="B152" s="260"/>
      <c r="C152" s="252"/>
      <c r="D152" s="252"/>
      <c r="E152" s="261" t="s">
        <v>378</v>
      </c>
      <c r="F152" s="261" t="s">
        <v>275</v>
      </c>
      <c r="G152" s="262"/>
      <c r="H152" s="263" t="s">
        <v>40</v>
      </c>
      <c r="I152" s="81"/>
      <c r="J152" s="338" t="s">
        <v>379</v>
      </c>
      <c r="K152" s="339"/>
      <c r="L152" s="339"/>
      <c r="M152" s="339"/>
      <c r="N152" s="252"/>
      <c r="O152" s="103"/>
    </row>
    <row r="153" spans="1:15" x14ac:dyDescent="0.4">
      <c r="A153" s="251" t="s">
        <v>84</v>
      </c>
      <c r="B153" s="252"/>
      <c r="C153" s="252"/>
      <c r="D153" s="252"/>
      <c r="E153" s="97"/>
      <c r="F153" s="97"/>
      <c r="G153" s="252"/>
      <c r="H153" s="98"/>
      <c r="I153" s="81"/>
      <c r="J153" s="338" t="s">
        <v>380</v>
      </c>
      <c r="K153" s="339"/>
      <c r="L153" s="339"/>
      <c r="M153" s="339"/>
      <c r="N153" s="252"/>
      <c r="O153" s="98"/>
    </row>
    <row r="154" spans="1:15" x14ac:dyDescent="0.4">
      <c r="A154" s="251"/>
      <c r="B154" s="252"/>
      <c r="C154" s="264"/>
      <c r="D154" s="264"/>
      <c r="E154" s="265"/>
      <c r="F154" s="265"/>
      <c r="G154" s="252"/>
      <c r="H154" s="266"/>
      <c r="I154" s="81"/>
      <c r="J154" s="338" t="s">
        <v>381</v>
      </c>
      <c r="K154" s="339"/>
      <c r="L154" s="339"/>
      <c r="M154" s="339"/>
      <c r="N154" s="252"/>
      <c r="O154" s="98"/>
    </row>
    <row r="155" spans="1:15" x14ac:dyDescent="0.4">
      <c r="A155" s="259" t="s">
        <v>85</v>
      </c>
      <c r="B155" s="260"/>
      <c r="C155" s="264"/>
      <c r="D155" s="264"/>
      <c r="E155" s="265"/>
      <c r="F155" s="265"/>
      <c r="G155" s="252"/>
      <c r="H155" s="266"/>
      <c r="I155" s="81"/>
      <c r="J155" s="338" t="s">
        <v>111</v>
      </c>
      <c r="K155" s="339"/>
      <c r="L155" s="339"/>
      <c r="M155" s="339"/>
      <c r="N155" s="252"/>
      <c r="O155" s="103"/>
    </row>
    <row r="156" spans="1:15" x14ac:dyDescent="0.4">
      <c r="A156" s="251" t="s">
        <v>382</v>
      </c>
      <c r="B156" s="252"/>
      <c r="C156" s="252"/>
      <c r="D156" s="252"/>
      <c r="E156" s="97"/>
      <c r="F156" s="97"/>
      <c r="G156" s="252"/>
      <c r="H156" s="98"/>
      <c r="I156" s="81"/>
      <c r="J156" s="338" t="s">
        <v>63</v>
      </c>
      <c r="K156" s="339"/>
      <c r="L156" s="339"/>
      <c r="M156" s="339"/>
      <c r="N156" s="252"/>
      <c r="O156" s="98"/>
    </row>
    <row r="157" spans="1:15" x14ac:dyDescent="0.4">
      <c r="A157" s="251" t="s">
        <v>86</v>
      </c>
      <c r="B157" s="252"/>
      <c r="C157" s="252"/>
      <c r="D157" s="252"/>
      <c r="E157" s="267"/>
      <c r="F157" s="97"/>
      <c r="G157" s="252"/>
      <c r="H157" s="98"/>
      <c r="I157" s="81"/>
      <c r="J157" s="338" t="s">
        <v>61</v>
      </c>
      <c r="K157" s="339"/>
      <c r="L157" s="339"/>
      <c r="M157" s="339"/>
      <c r="N157" s="252"/>
      <c r="O157" s="98"/>
    </row>
    <row r="158" spans="1:15" x14ac:dyDescent="0.4">
      <c r="A158" s="251" t="s">
        <v>383</v>
      </c>
      <c r="B158" s="252"/>
      <c r="C158" s="252"/>
      <c r="D158" s="252"/>
      <c r="E158" s="267"/>
      <c r="F158" s="267"/>
      <c r="G158" s="252"/>
      <c r="H158" s="98"/>
      <c r="I158" s="81"/>
      <c r="J158" s="338" t="s">
        <v>384</v>
      </c>
      <c r="K158" s="339"/>
      <c r="L158" s="339"/>
      <c r="M158" s="339"/>
      <c r="N158" s="252"/>
      <c r="O158" s="103"/>
    </row>
    <row r="159" spans="1:15" x14ac:dyDescent="0.4">
      <c r="A159" s="251" t="s">
        <v>88</v>
      </c>
      <c r="B159" s="252"/>
      <c r="C159" s="252"/>
      <c r="D159" s="252"/>
      <c r="E159" s="97"/>
      <c r="F159" s="97"/>
      <c r="G159" s="252"/>
      <c r="H159" s="98"/>
      <c r="I159" s="81"/>
      <c r="J159" s="340" t="s">
        <v>385</v>
      </c>
      <c r="K159" s="341"/>
      <c r="L159" s="341"/>
      <c r="M159" s="341"/>
      <c r="N159" s="268"/>
      <c r="O159" s="176"/>
    </row>
    <row r="160" spans="1:15" x14ac:dyDescent="0.4">
      <c r="A160" s="251" t="s">
        <v>89</v>
      </c>
      <c r="B160" s="252"/>
      <c r="C160" s="252"/>
      <c r="D160" s="252"/>
      <c r="E160" s="97"/>
      <c r="F160" s="97"/>
      <c r="G160" s="252"/>
      <c r="H160" s="98"/>
      <c r="I160" s="81"/>
      <c r="K160" s="81"/>
      <c r="L160" s="8"/>
      <c r="N160" s="8"/>
    </row>
    <row r="161" spans="1:15" x14ac:dyDescent="0.4">
      <c r="A161" s="251"/>
      <c r="B161" s="252"/>
      <c r="C161" s="252"/>
      <c r="D161" s="252"/>
      <c r="E161" s="265"/>
      <c r="F161" s="265"/>
      <c r="G161" s="252"/>
      <c r="H161" s="266"/>
      <c r="I161" s="81"/>
      <c r="K161" s="81"/>
      <c r="L161" s="8"/>
      <c r="N161" s="8"/>
    </row>
    <row r="162" spans="1:15" x14ac:dyDescent="0.4">
      <c r="A162" s="269" t="s">
        <v>66</v>
      </c>
      <c r="B162" s="252"/>
      <c r="C162" s="270"/>
      <c r="D162" s="252"/>
      <c r="E162" s="178"/>
      <c r="F162" s="178"/>
      <c r="G162" s="252"/>
      <c r="H162" s="179"/>
      <c r="I162" s="81"/>
      <c r="K162" s="81"/>
      <c r="L162" s="8"/>
      <c r="N162" s="8"/>
    </row>
    <row r="163" spans="1:15" x14ac:dyDescent="0.4">
      <c r="A163" s="251"/>
      <c r="B163" s="252"/>
      <c r="C163" s="252"/>
      <c r="D163" s="252"/>
      <c r="E163" s="252"/>
      <c r="F163" s="252"/>
      <c r="G163" s="252"/>
      <c r="H163" s="271"/>
      <c r="I163" s="81"/>
      <c r="K163" s="81"/>
      <c r="L163" s="8"/>
      <c r="N163" s="8"/>
    </row>
    <row r="164" spans="1:15" x14ac:dyDescent="0.4">
      <c r="A164" s="272" t="s">
        <v>90</v>
      </c>
      <c r="B164" s="268"/>
      <c r="C164" s="268"/>
      <c r="D164" s="268"/>
      <c r="E164" s="268"/>
      <c r="F164" s="268"/>
      <c r="G164" s="268"/>
      <c r="H164" s="273"/>
      <c r="I164" s="81"/>
      <c r="K164" s="81"/>
      <c r="L164" s="8"/>
      <c r="N164" s="8"/>
    </row>
    <row r="165" spans="1:15" x14ac:dyDescent="0.4">
      <c r="A165" s="13"/>
      <c r="I165" s="81"/>
      <c r="K165" s="81"/>
      <c r="L165" s="8"/>
      <c r="N165" s="8"/>
    </row>
    <row r="166" spans="1:15" ht="15" customHeight="1" x14ac:dyDescent="0.4">
      <c r="A166" s="245" t="s">
        <v>91</v>
      </c>
      <c r="B166" s="246"/>
      <c r="C166" s="246"/>
      <c r="D166" s="246"/>
      <c r="E166" s="246"/>
      <c r="F166" s="246"/>
      <c r="G166" s="246"/>
      <c r="H166" s="247"/>
      <c r="I166" s="81"/>
      <c r="J166" s="245" t="s">
        <v>386</v>
      </c>
      <c r="K166" s="248"/>
      <c r="L166" s="248"/>
      <c r="M166" s="249"/>
      <c r="N166" s="246"/>
      <c r="O166" s="274"/>
    </row>
    <row r="167" spans="1:15" x14ac:dyDescent="0.4">
      <c r="A167" s="251"/>
      <c r="B167" s="252"/>
      <c r="C167" s="252"/>
      <c r="D167" s="252"/>
      <c r="E167" s="252"/>
      <c r="F167" s="252"/>
      <c r="G167" s="252"/>
      <c r="H167" s="253"/>
      <c r="I167" s="81"/>
      <c r="J167" s="342"/>
      <c r="K167" s="343"/>
      <c r="L167" s="343"/>
      <c r="M167" s="343"/>
      <c r="N167" s="252"/>
      <c r="O167" s="254"/>
    </row>
    <row r="168" spans="1:15" x14ac:dyDescent="0.4">
      <c r="A168" s="269" t="s">
        <v>60</v>
      </c>
      <c r="B168" s="252"/>
      <c r="C168" s="252"/>
      <c r="D168" s="252"/>
      <c r="E168" s="275" t="s">
        <v>387</v>
      </c>
      <c r="F168" s="252"/>
      <c r="G168" s="252"/>
      <c r="H168" s="253"/>
      <c r="I168" s="81"/>
      <c r="J168" s="338" t="s">
        <v>112</v>
      </c>
      <c r="K168" s="339"/>
      <c r="L168" s="339"/>
      <c r="M168" s="339"/>
      <c r="N168" s="252"/>
      <c r="O168" s="98"/>
    </row>
    <row r="169" spans="1:15" x14ac:dyDescent="0.4">
      <c r="A169" s="251" t="s">
        <v>92</v>
      </c>
      <c r="B169" s="252"/>
      <c r="C169" s="97"/>
      <c r="D169" s="252"/>
      <c r="E169" s="257" t="s">
        <v>109</v>
      </c>
      <c r="F169" s="252"/>
      <c r="G169" s="252"/>
      <c r="H169" s="98"/>
      <c r="I169" s="81"/>
      <c r="J169" s="338" t="s">
        <v>388</v>
      </c>
      <c r="K169" s="339"/>
      <c r="L169" s="339"/>
      <c r="M169" s="339"/>
      <c r="N169" s="252"/>
      <c r="O169" s="98"/>
    </row>
    <row r="170" spans="1:15" x14ac:dyDescent="0.4">
      <c r="A170" s="251" t="s">
        <v>389</v>
      </c>
      <c r="B170" s="252"/>
      <c r="C170" s="102"/>
      <c r="D170" s="252"/>
      <c r="E170" s="257" t="s">
        <v>390</v>
      </c>
      <c r="F170" s="252"/>
      <c r="G170" s="252"/>
      <c r="H170" s="103"/>
      <c r="I170" s="81"/>
      <c r="J170" s="338" t="s">
        <v>64</v>
      </c>
      <c r="K170" s="339"/>
      <c r="L170" s="339"/>
      <c r="M170" s="339"/>
      <c r="N170" s="252"/>
      <c r="O170" s="103"/>
    </row>
    <row r="171" spans="1:15" x14ac:dyDescent="0.4">
      <c r="A171" s="251" t="s">
        <v>391</v>
      </c>
      <c r="B171" s="252"/>
      <c r="C171" s="97"/>
      <c r="D171" s="252"/>
      <c r="E171" s="251" t="s">
        <v>391</v>
      </c>
      <c r="F171" s="252"/>
      <c r="G171" s="252"/>
      <c r="H171" s="98"/>
      <c r="I171" s="81"/>
      <c r="J171" s="340" t="s">
        <v>392</v>
      </c>
      <c r="K171" s="341"/>
      <c r="L171" s="341"/>
      <c r="M171" s="341"/>
      <c r="N171" s="268"/>
      <c r="O171" s="127"/>
    </row>
    <row r="172" spans="1:15" x14ac:dyDescent="0.4">
      <c r="A172" s="251"/>
      <c r="B172" s="252"/>
      <c r="C172" s="252"/>
      <c r="D172" s="252"/>
      <c r="E172" s="257"/>
      <c r="F172" s="252"/>
      <c r="G172" s="252"/>
      <c r="H172" s="253"/>
      <c r="I172" s="81"/>
      <c r="K172" s="81"/>
      <c r="L172" s="8"/>
      <c r="N172" s="8"/>
    </row>
    <row r="173" spans="1:15" x14ac:dyDescent="0.4">
      <c r="A173" s="251" t="s">
        <v>393</v>
      </c>
      <c r="B173" s="252"/>
      <c r="C173" s="221"/>
      <c r="D173" s="252"/>
      <c r="E173" s="251" t="s">
        <v>93</v>
      </c>
      <c r="F173" s="252"/>
      <c r="G173" s="252"/>
      <c r="H173" s="238"/>
      <c r="I173" s="81"/>
      <c r="K173" s="81"/>
      <c r="L173" s="8"/>
      <c r="N173" s="8"/>
    </row>
    <row r="174" spans="1:15" x14ac:dyDescent="0.4">
      <c r="A174" s="251" t="s">
        <v>394</v>
      </c>
      <c r="B174" s="252"/>
      <c r="C174" s="221"/>
      <c r="D174" s="252"/>
      <c r="E174" s="252"/>
      <c r="F174" s="252"/>
      <c r="G174" s="252"/>
      <c r="H174" s="253"/>
      <c r="I174" s="81"/>
      <c r="J174" s="276" t="s">
        <v>114</v>
      </c>
      <c r="K174" s="277"/>
      <c r="L174" s="277"/>
      <c r="M174" s="277"/>
      <c r="N174" s="278"/>
      <c r="O174" s="279"/>
    </row>
    <row r="175" spans="1:15" x14ac:dyDescent="0.4">
      <c r="A175" s="251" t="s">
        <v>87</v>
      </c>
      <c r="B175" s="252"/>
      <c r="C175" s="280"/>
      <c r="D175" s="252"/>
      <c r="E175" s="252"/>
      <c r="F175" s="252"/>
      <c r="G175" s="252"/>
      <c r="H175" s="253"/>
      <c r="I175" s="81"/>
      <c r="J175" s="345" t="s">
        <v>395</v>
      </c>
      <c r="K175" s="346"/>
      <c r="L175" s="346"/>
      <c r="M175" s="346"/>
      <c r="N175" s="281"/>
      <c r="O175" s="282"/>
    </row>
    <row r="176" spans="1:15" x14ac:dyDescent="0.4">
      <c r="A176" s="251" t="s">
        <v>396</v>
      </c>
      <c r="B176" s="252"/>
      <c r="C176" s="221"/>
      <c r="D176" s="252"/>
      <c r="E176" s="252"/>
      <c r="F176" s="252"/>
      <c r="G176" s="252"/>
      <c r="H176" s="253"/>
      <c r="I176" s="81"/>
      <c r="J176" s="338" t="s">
        <v>397</v>
      </c>
      <c r="K176" s="339"/>
      <c r="L176" s="339"/>
      <c r="M176" s="339"/>
      <c r="N176" s="252"/>
      <c r="O176" s="98"/>
    </row>
    <row r="177" spans="1:15" x14ac:dyDescent="0.4">
      <c r="A177" s="251"/>
      <c r="B177" s="252"/>
      <c r="C177" s="283"/>
      <c r="D177" s="252"/>
      <c r="E177" s="252"/>
      <c r="F177" s="252"/>
      <c r="G177" s="252"/>
      <c r="H177" s="253"/>
      <c r="I177" s="81"/>
      <c r="J177" s="338" t="s">
        <v>65</v>
      </c>
      <c r="K177" s="339"/>
      <c r="L177" s="339"/>
      <c r="M177" s="339"/>
      <c r="N177" s="252"/>
      <c r="O177" s="98"/>
    </row>
    <row r="178" spans="1:15" x14ac:dyDescent="0.4">
      <c r="A178" s="269" t="s">
        <v>66</v>
      </c>
      <c r="B178" s="252"/>
      <c r="C178" s="178"/>
      <c r="D178" s="252"/>
      <c r="E178" s="252"/>
      <c r="F178" s="252"/>
      <c r="G178" s="252"/>
      <c r="H178" s="179"/>
      <c r="I178" s="81"/>
      <c r="J178" s="338" t="s">
        <v>373</v>
      </c>
      <c r="K178" s="339"/>
      <c r="L178" s="339"/>
      <c r="M178" s="339"/>
      <c r="N178" s="252"/>
      <c r="O178" s="103"/>
    </row>
    <row r="179" spans="1:15" x14ac:dyDescent="0.4">
      <c r="A179" s="251"/>
      <c r="B179" s="252"/>
      <c r="C179" s="252"/>
      <c r="D179" s="252"/>
      <c r="E179" s="252"/>
      <c r="F179" s="252"/>
      <c r="G179" s="252"/>
      <c r="H179" s="253"/>
      <c r="I179" s="81"/>
      <c r="J179" s="340" t="s">
        <v>113</v>
      </c>
      <c r="K179" s="341"/>
      <c r="L179" s="341"/>
      <c r="M179" s="341"/>
      <c r="N179" s="268"/>
      <c r="O179" s="127"/>
    </row>
    <row r="180" spans="1:15" x14ac:dyDescent="0.4">
      <c r="A180" s="272" t="s">
        <v>398</v>
      </c>
      <c r="B180" s="268"/>
      <c r="C180" s="268"/>
      <c r="D180" s="268"/>
      <c r="E180" s="268"/>
      <c r="F180" s="268"/>
      <c r="G180" s="268"/>
      <c r="H180" s="273"/>
      <c r="I180" s="81"/>
      <c r="K180" s="81"/>
      <c r="L180" s="8"/>
      <c r="N180" s="8"/>
    </row>
    <row r="181" spans="1:15" x14ac:dyDescent="0.4">
      <c r="J181" s="284"/>
    </row>
  </sheetData>
  <mergeCells count="60">
    <mergeCell ref="H4:H5"/>
    <mergeCell ref="H12:H14"/>
    <mergeCell ref="M38:M39"/>
    <mergeCell ref="M56:M57"/>
    <mergeCell ref="M65:M66"/>
    <mergeCell ref="J5:M8"/>
    <mergeCell ref="F4:F5"/>
    <mergeCell ref="F12:F14"/>
    <mergeCell ref="F29:F30"/>
    <mergeCell ref="F47:F48"/>
    <mergeCell ref="F72:F73"/>
    <mergeCell ref="E72:E73"/>
    <mergeCell ref="E85:E86"/>
    <mergeCell ref="E94:E98"/>
    <mergeCell ref="E105:E107"/>
    <mergeCell ref="E115:E117"/>
    <mergeCell ref="E4:E5"/>
    <mergeCell ref="E12:E14"/>
    <mergeCell ref="E21:E22"/>
    <mergeCell ref="E29:E30"/>
    <mergeCell ref="E47:E48"/>
    <mergeCell ref="C105:C107"/>
    <mergeCell ref="C115:C117"/>
    <mergeCell ref="D4:D5"/>
    <mergeCell ref="D12:D14"/>
    <mergeCell ref="D21:D22"/>
    <mergeCell ref="D29:D30"/>
    <mergeCell ref="D47:D48"/>
    <mergeCell ref="D72:D73"/>
    <mergeCell ref="D85:D86"/>
    <mergeCell ref="D94:D98"/>
    <mergeCell ref="D105:D107"/>
    <mergeCell ref="D115:D117"/>
    <mergeCell ref="C4:C5"/>
    <mergeCell ref="C12:C14"/>
    <mergeCell ref="C21:C22"/>
    <mergeCell ref="C29:C30"/>
    <mergeCell ref="C47:C48"/>
    <mergeCell ref="J175:M175"/>
    <mergeCell ref="J176:M176"/>
    <mergeCell ref="J155:M155"/>
    <mergeCell ref="J156:M156"/>
    <mergeCell ref="J157:M157"/>
    <mergeCell ref="J158:M158"/>
    <mergeCell ref="J159:M159"/>
    <mergeCell ref="J150:M150"/>
    <mergeCell ref="J151:M151"/>
    <mergeCell ref="J152:M152"/>
    <mergeCell ref="J153:M153"/>
    <mergeCell ref="J154:M154"/>
    <mergeCell ref="C85:C86"/>
    <mergeCell ref="C94:C98"/>
    <mergeCell ref="J177:M177"/>
    <mergeCell ref="J178:M178"/>
    <mergeCell ref="J179:M179"/>
    <mergeCell ref="J167:M167"/>
    <mergeCell ref="J168:M168"/>
    <mergeCell ref="J169:M169"/>
    <mergeCell ref="J170:M170"/>
    <mergeCell ref="J171:M171"/>
  </mergeCells>
  <phoneticPr fontId="2" type="noConversion"/>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D32" sqref="D32"/>
    </sheetView>
  </sheetViews>
  <sheetFormatPr defaultColWidth="9" defaultRowHeight="15.5" x14ac:dyDescent="0.4"/>
  <cols>
    <col min="1" max="1" width="4.9140625" style="8" customWidth="1"/>
    <col min="2" max="2" width="43.33203125" style="8" customWidth="1"/>
    <col min="3" max="5" width="13.6640625" style="8" customWidth="1"/>
    <col min="6" max="6" width="26.25" style="8" customWidth="1"/>
    <col min="7" max="7" width="17.75" style="8" customWidth="1"/>
    <col min="8" max="8" width="17.25" style="8" customWidth="1"/>
    <col min="9" max="16384" width="9" style="8"/>
  </cols>
  <sheetData>
    <row r="1" spans="2:7" x14ac:dyDescent="0.4">
      <c r="B1" s="351" t="s">
        <v>403</v>
      </c>
      <c r="C1" s="352"/>
      <c r="D1" s="352"/>
      <c r="E1" s="352"/>
      <c r="F1" s="353"/>
    </row>
    <row r="2" spans="2:7" x14ac:dyDescent="0.4">
      <c r="B2" s="285"/>
      <c r="C2" s="286"/>
      <c r="D2" s="286"/>
      <c r="E2" s="286"/>
      <c r="F2" s="287"/>
    </row>
    <row r="3" spans="2:7" ht="13.5" customHeight="1" x14ac:dyDescent="0.4">
      <c r="B3" s="354" t="s">
        <v>115</v>
      </c>
      <c r="C3" s="355" t="s">
        <v>399</v>
      </c>
      <c r="D3" s="356" t="s">
        <v>404</v>
      </c>
      <c r="E3" s="356" t="s">
        <v>420</v>
      </c>
      <c r="F3" s="12"/>
    </row>
    <row r="4" spans="2:7" ht="15" customHeight="1" x14ac:dyDescent="0.4">
      <c r="B4" s="354"/>
      <c r="C4" s="355"/>
      <c r="D4" s="355"/>
      <c r="E4" s="355"/>
      <c r="F4" s="12"/>
    </row>
    <row r="5" spans="2:7" x14ac:dyDescent="0.4">
      <c r="B5" s="354"/>
      <c r="C5" s="355"/>
      <c r="D5" s="355"/>
      <c r="E5" s="355"/>
      <c r="F5" s="12"/>
    </row>
    <row r="6" spans="2:7" x14ac:dyDescent="0.4">
      <c r="B6" s="354"/>
      <c r="C6" s="355"/>
      <c r="D6" s="355"/>
      <c r="E6" s="355"/>
      <c r="F6" s="12"/>
    </row>
    <row r="7" spans="2:7" x14ac:dyDescent="0.4">
      <c r="B7" s="9" t="s">
        <v>400</v>
      </c>
      <c r="C7" s="97"/>
      <c r="D7" s="97"/>
      <c r="E7" s="97"/>
      <c r="F7" s="12"/>
      <c r="G7" s="105"/>
    </row>
    <row r="8" spans="2:7" x14ac:dyDescent="0.4">
      <c r="B8" s="9" t="s">
        <v>411</v>
      </c>
      <c r="C8" s="121"/>
      <c r="D8" s="11"/>
      <c r="E8" s="97"/>
      <c r="F8" s="18" t="s">
        <v>421</v>
      </c>
    </row>
    <row r="9" spans="2:7" x14ac:dyDescent="0.4">
      <c r="B9" s="9" t="s">
        <v>413</v>
      </c>
      <c r="C9" s="121"/>
      <c r="D9" s="11"/>
      <c r="E9" s="97"/>
      <c r="F9" s="18" t="s">
        <v>401</v>
      </c>
    </row>
    <row r="10" spans="2:7" x14ac:dyDescent="0.4">
      <c r="B10" s="9" t="s">
        <v>116</v>
      </c>
      <c r="C10" s="121"/>
      <c r="D10" s="11"/>
      <c r="E10" s="97"/>
      <c r="F10" s="18" t="s">
        <v>406</v>
      </c>
    </row>
    <row r="11" spans="2:7" x14ac:dyDescent="0.4">
      <c r="B11" s="9" t="s">
        <v>117</v>
      </c>
      <c r="C11" s="121"/>
      <c r="D11" s="11"/>
      <c r="E11" s="97"/>
      <c r="F11" s="18" t="s">
        <v>402</v>
      </c>
    </row>
    <row r="12" spans="2:7" x14ac:dyDescent="0.4">
      <c r="B12" s="9" t="s">
        <v>118</v>
      </c>
      <c r="C12" s="155"/>
      <c r="D12" s="11"/>
      <c r="E12" s="121"/>
      <c r="F12" s="18" t="s">
        <v>408</v>
      </c>
    </row>
    <row r="13" spans="2:7" x14ac:dyDescent="0.4">
      <c r="B13" s="9" t="s">
        <v>412</v>
      </c>
      <c r="C13" s="288"/>
      <c r="D13" s="288"/>
      <c r="E13" s="288"/>
      <c r="F13" s="289"/>
    </row>
    <row r="14" spans="2:7" x14ac:dyDescent="0.4">
      <c r="B14" s="9"/>
      <c r="C14" s="86"/>
      <c r="D14" s="86"/>
      <c r="E14" s="86"/>
      <c r="F14" s="289"/>
    </row>
    <row r="15" spans="2:7" x14ac:dyDescent="0.4">
      <c r="B15" s="9" t="s">
        <v>422</v>
      </c>
      <c r="C15" s="97"/>
      <c r="D15" s="86"/>
      <c r="E15" s="97"/>
      <c r="F15" s="289"/>
    </row>
    <row r="16" spans="2:7" x14ac:dyDescent="0.4">
      <c r="B16" s="9"/>
      <c r="C16" s="86"/>
      <c r="D16" s="86"/>
      <c r="E16" s="86"/>
      <c r="F16" s="289"/>
    </row>
    <row r="17" spans="1:6" x14ac:dyDescent="0.4">
      <c r="B17" s="234" t="s">
        <v>290</v>
      </c>
      <c r="C17" s="189"/>
      <c r="D17" s="29"/>
      <c r="E17" s="189"/>
      <c r="F17" s="290"/>
    </row>
    <row r="18" spans="1:6" x14ac:dyDescent="0.4">
      <c r="F18" s="76"/>
    </row>
    <row r="19" spans="1:6" x14ac:dyDescent="0.4">
      <c r="A19" s="8" t="s">
        <v>13</v>
      </c>
      <c r="B19" s="291" t="s">
        <v>411</v>
      </c>
      <c r="E19" s="105"/>
      <c r="F19" s="11"/>
    </row>
    <row r="20" spans="1:6" x14ac:dyDescent="0.4">
      <c r="B20" s="13" t="s">
        <v>317</v>
      </c>
      <c r="C20" s="292"/>
      <c r="E20" s="105"/>
    </row>
    <row r="21" spans="1:6" x14ac:dyDescent="0.4">
      <c r="B21" s="13" t="s">
        <v>70</v>
      </c>
      <c r="C21" s="293"/>
      <c r="E21" s="105"/>
    </row>
    <row r="22" spans="1:6" x14ac:dyDescent="0.4">
      <c r="B22" s="13" t="s">
        <v>97</v>
      </c>
      <c r="C22" s="292"/>
      <c r="D22" s="81"/>
    </row>
    <row r="23" spans="1:6" x14ac:dyDescent="0.4">
      <c r="B23" s="13" t="s">
        <v>324</v>
      </c>
      <c r="C23" s="293"/>
      <c r="D23" s="81"/>
    </row>
    <row r="24" spans="1:6" x14ac:dyDescent="0.4">
      <c r="B24" s="13" t="s">
        <v>423</v>
      </c>
      <c r="C24" s="292"/>
      <c r="D24" s="81"/>
    </row>
    <row r="25" spans="1:6" x14ac:dyDescent="0.4">
      <c r="B25" s="13"/>
      <c r="D25" s="81"/>
    </row>
    <row r="26" spans="1:6" x14ac:dyDescent="0.4">
      <c r="A26" s="8" t="s">
        <v>14</v>
      </c>
      <c r="B26" s="291" t="s">
        <v>405</v>
      </c>
      <c r="C26" s="212"/>
      <c r="D26" s="81"/>
    </row>
    <row r="27" spans="1:6" x14ac:dyDescent="0.4">
      <c r="B27" s="13" t="s">
        <v>119</v>
      </c>
      <c r="C27" s="292"/>
      <c r="D27" s="81"/>
    </row>
    <row r="28" spans="1:6" x14ac:dyDescent="0.4">
      <c r="B28" s="13" t="s">
        <v>409</v>
      </c>
      <c r="C28" s="292"/>
      <c r="D28" s="81"/>
    </row>
    <row r="29" spans="1:6" x14ac:dyDescent="0.4">
      <c r="B29" s="13" t="s">
        <v>410</v>
      </c>
      <c r="C29" s="293"/>
      <c r="D29" s="81"/>
    </row>
    <row r="30" spans="1:6" x14ac:dyDescent="0.4">
      <c r="B30" s="13" t="s">
        <v>55</v>
      </c>
      <c r="C30" s="292"/>
      <c r="D30" s="81"/>
    </row>
    <row r="31" spans="1:6" x14ac:dyDescent="0.4">
      <c r="B31" s="13"/>
      <c r="D31" s="81"/>
    </row>
    <row r="32" spans="1:6" x14ac:dyDescent="0.4">
      <c r="A32" s="8" t="s">
        <v>15</v>
      </c>
      <c r="B32" s="291" t="s">
        <v>415</v>
      </c>
      <c r="D32" s="81"/>
    </row>
    <row r="33" spans="1:4" x14ac:dyDescent="0.4">
      <c r="B33" s="13" t="s">
        <v>383</v>
      </c>
      <c r="C33" s="121"/>
      <c r="D33" s="81"/>
    </row>
    <row r="34" spans="1:4" x14ac:dyDescent="0.4">
      <c r="B34" s="13"/>
      <c r="D34" s="81"/>
    </row>
    <row r="35" spans="1:4" x14ac:dyDescent="0.4">
      <c r="A35" s="8" t="s">
        <v>16</v>
      </c>
      <c r="B35" s="291" t="s">
        <v>424</v>
      </c>
      <c r="D35" s="81"/>
    </row>
    <row r="36" spans="1:4" x14ac:dyDescent="0.4">
      <c r="B36" s="13" t="s">
        <v>418</v>
      </c>
      <c r="C36" s="292"/>
      <c r="D36" s="81"/>
    </row>
    <row r="37" spans="1:4" x14ac:dyDescent="0.4">
      <c r="B37" s="13" t="s">
        <v>416</v>
      </c>
      <c r="C37" s="292"/>
      <c r="D37" s="81"/>
    </row>
    <row r="38" spans="1:4" x14ac:dyDescent="0.4">
      <c r="B38" s="13" t="s">
        <v>419</v>
      </c>
      <c r="C38" s="293"/>
      <c r="D38" s="81"/>
    </row>
    <row r="39" spans="1:4" x14ac:dyDescent="0.4">
      <c r="B39" s="13" t="s">
        <v>364</v>
      </c>
      <c r="C39" s="292"/>
      <c r="D39" s="81"/>
    </row>
    <row r="40" spans="1:4" x14ac:dyDescent="0.4">
      <c r="B40" s="13"/>
      <c r="D40" s="81"/>
    </row>
    <row r="41" spans="1:4" x14ac:dyDescent="0.4">
      <c r="A41" s="294" t="s">
        <v>17</v>
      </c>
      <c r="B41" s="291" t="s">
        <v>417</v>
      </c>
      <c r="D41" s="81"/>
    </row>
    <row r="42" spans="1:4" x14ac:dyDescent="0.4">
      <c r="B42" s="13" t="s">
        <v>425</v>
      </c>
      <c r="C42" s="292"/>
      <c r="D42" s="81"/>
    </row>
    <row r="43" spans="1:4" x14ac:dyDescent="0.4">
      <c r="D43" s="81"/>
    </row>
    <row r="44" spans="1:4" x14ac:dyDescent="0.4">
      <c r="D44" s="81"/>
    </row>
    <row r="45" spans="1:4" x14ac:dyDescent="0.4">
      <c r="D45" s="81"/>
    </row>
    <row r="46" spans="1:4" s="92" customFormat="1" x14ac:dyDescent="0.4">
      <c r="D46" s="88"/>
    </row>
    <row r="47" spans="1:4" x14ac:dyDescent="0.4">
      <c r="D47" s="81"/>
    </row>
  </sheetData>
  <mergeCells count="5">
    <mergeCell ref="B1:F1"/>
    <mergeCell ref="B3:B6"/>
    <mergeCell ref="C3:C6"/>
    <mergeCell ref="D3:D6"/>
    <mergeCell ref="E3:E6"/>
  </mergeCells>
  <phoneticPr fontId="2" type="noConversion"/>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36" sqref="B36"/>
    </sheetView>
  </sheetViews>
  <sheetFormatPr defaultColWidth="9" defaultRowHeight="15.5" x14ac:dyDescent="0.4"/>
  <cols>
    <col min="1" max="1" width="39.08203125" style="8" customWidth="1"/>
    <col min="2" max="2" width="16.25" style="8" customWidth="1"/>
    <col min="3" max="3" width="10" style="8" customWidth="1"/>
    <col min="4" max="4" width="9.25" style="8" customWidth="1"/>
    <col min="5" max="5" width="8.75" style="8" customWidth="1"/>
    <col min="6" max="6" width="11.25" style="8" customWidth="1"/>
    <col min="7" max="12" width="12.75" style="8" customWidth="1"/>
    <col min="13" max="15" width="16.25" style="8" customWidth="1"/>
    <col min="16" max="16" width="11.25" style="8" customWidth="1"/>
    <col min="17" max="17" width="11.75" style="8" customWidth="1"/>
    <col min="18" max="18" width="9.33203125" style="8" customWidth="1"/>
    <col min="19" max="20" width="5.08203125" style="8" customWidth="1"/>
    <col min="21" max="21" width="7" style="8" customWidth="1"/>
    <col min="22" max="22" width="12.33203125" style="8" customWidth="1"/>
    <col min="23" max="23" width="11.25" style="8" customWidth="1"/>
    <col min="24" max="16384" width="9" style="8"/>
  </cols>
  <sheetData>
    <row r="1" spans="1:3" x14ac:dyDescent="0.4">
      <c r="A1" s="8" t="s">
        <v>426</v>
      </c>
      <c r="B1" s="131">
        <f>试算!E7</f>
        <v>0</v>
      </c>
    </row>
    <row r="2" spans="1:3" x14ac:dyDescent="0.4">
      <c r="A2" s="8" t="s">
        <v>409</v>
      </c>
      <c r="B2" s="131">
        <f>SUM(差异计算!C135:C136)</f>
        <v>0</v>
      </c>
    </row>
    <row r="3" spans="1:3" x14ac:dyDescent="0.4">
      <c r="A3" s="8" t="s">
        <v>414</v>
      </c>
      <c r="B3" s="131">
        <f>SUM(差异计算!C133:C134)</f>
        <v>0</v>
      </c>
    </row>
    <row r="4" spans="1:3" x14ac:dyDescent="0.4">
      <c r="A4" s="8" t="s">
        <v>410</v>
      </c>
      <c r="B4" s="131">
        <f>SUM(差异计算!C137:C138)</f>
        <v>0</v>
      </c>
    </row>
    <row r="5" spans="1:3" x14ac:dyDescent="0.4">
      <c r="A5" s="8" t="s">
        <v>415</v>
      </c>
      <c r="B5" s="131">
        <f>SUM(差异计算!C140,试算!E12)</f>
        <v>0</v>
      </c>
    </row>
    <row r="6" spans="1:3" x14ac:dyDescent="0.4">
      <c r="A6" s="8" t="s">
        <v>324</v>
      </c>
      <c r="B6" s="131">
        <f>差异计算!E26</f>
        <v>0</v>
      </c>
    </row>
    <row r="7" spans="1:3" x14ac:dyDescent="0.4">
      <c r="A7" s="8" t="s">
        <v>407</v>
      </c>
      <c r="B7" s="131">
        <f>SUM(差异计算!C145:C146)</f>
        <v>0</v>
      </c>
    </row>
    <row r="8" spans="1:3" x14ac:dyDescent="0.4">
      <c r="A8" s="11" t="s">
        <v>427</v>
      </c>
      <c r="B8" s="131">
        <f>差异计算!H9+差异计算!H18</f>
        <v>0</v>
      </c>
    </row>
    <row r="9" spans="1:3" x14ac:dyDescent="0.4">
      <c r="A9" s="58" t="s">
        <v>428</v>
      </c>
      <c r="B9" s="131">
        <f>试算!E13</f>
        <v>0</v>
      </c>
      <c r="C9" s="105"/>
    </row>
  </sheetData>
  <sortState ref="A2:B8">
    <sortCondition ref="B2:B8"/>
  </sortState>
  <phoneticPr fontId="2" type="noConversion"/>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13" sqref="A13:D15"/>
    </sheetView>
  </sheetViews>
  <sheetFormatPr defaultColWidth="9" defaultRowHeight="15.5" x14ac:dyDescent="0.4"/>
  <cols>
    <col min="1" max="1" width="10.25" style="8" customWidth="1"/>
    <col min="2" max="2" width="19.4140625" style="8" customWidth="1"/>
    <col min="3" max="3" width="22.75" style="8" customWidth="1"/>
    <col min="4" max="4" width="6.4140625" style="8" bestFit="1" customWidth="1"/>
    <col min="5" max="5" width="9" style="8"/>
    <col min="6" max="6" width="24.33203125" style="8" customWidth="1"/>
    <col min="7" max="7" width="15.6640625" style="8" customWidth="1"/>
    <col min="8" max="8" width="8.6640625" style="8" customWidth="1"/>
    <col min="9" max="9" width="7.9140625" style="8" customWidth="1"/>
    <col min="10" max="10" width="10.75" style="8" customWidth="1"/>
    <col min="11" max="16384" width="9" style="8"/>
  </cols>
  <sheetData>
    <row r="1" spans="1:4" x14ac:dyDescent="0.4">
      <c r="A1" s="357" t="s">
        <v>411</v>
      </c>
      <c r="B1" s="358"/>
      <c r="C1" s="358"/>
      <c r="D1" s="359"/>
    </row>
    <row r="2" spans="1:4" x14ac:dyDescent="0.4">
      <c r="A2" s="295" t="s">
        <v>429</v>
      </c>
      <c r="B2" s="295" t="s">
        <v>430</v>
      </c>
      <c r="C2" s="295" t="s">
        <v>431</v>
      </c>
      <c r="D2" s="296" t="s">
        <v>433</v>
      </c>
    </row>
    <row r="3" spans="1:4" x14ac:dyDescent="0.4">
      <c r="A3" s="11" t="s">
        <v>1</v>
      </c>
      <c r="B3" s="11" t="s">
        <v>121</v>
      </c>
      <c r="C3" s="11" t="s">
        <v>120</v>
      </c>
      <c r="D3" s="297">
        <f>差异数据!G2</f>
        <v>0</v>
      </c>
    </row>
    <row r="4" spans="1:4" x14ac:dyDescent="0.4">
      <c r="A4" s="11" t="s">
        <v>2</v>
      </c>
      <c r="B4" s="11" t="s">
        <v>121</v>
      </c>
      <c r="C4" s="11" t="s">
        <v>120</v>
      </c>
      <c r="D4" s="297">
        <f>差异数据!G3</f>
        <v>0</v>
      </c>
    </row>
    <row r="5" spans="1:4" x14ac:dyDescent="0.4">
      <c r="A5" s="11" t="s">
        <v>3</v>
      </c>
      <c r="B5" s="11" t="s">
        <v>121</v>
      </c>
      <c r="C5" s="11" t="s">
        <v>120</v>
      </c>
      <c r="D5" s="297">
        <f>差异数据!G4</f>
        <v>0</v>
      </c>
    </row>
    <row r="6" spans="1:4" x14ac:dyDescent="0.4">
      <c r="A6" s="11" t="s">
        <v>1</v>
      </c>
      <c r="B6" s="11" t="s">
        <v>121</v>
      </c>
      <c r="C6" s="11" t="s">
        <v>123</v>
      </c>
      <c r="D6" s="297">
        <f>差异数据!G5</f>
        <v>0</v>
      </c>
    </row>
    <row r="7" spans="1:4" x14ac:dyDescent="0.4">
      <c r="A7" s="11" t="s">
        <v>2</v>
      </c>
      <c r="B7" s="11" t="s">
        <v>121</v>
      </c>
      <c r="C7" s="11" t="s">
        <v>123</v>
      </c>
      <c r="D7" s="297">
        <f>差异数据!G6</f>
        <v>0</v>
      </c>
    </row>
    <row r="8" spans="1:4" x14ac:dyDescent="0.4">
      <c r="A8" s="11" t="s">
        <v>3</v>
      </c>
      <c r="B8" s="11" t="s">
        <v>121</v>
      </c>
      <c r="C8" s="11" t="s">
        <v>123</v>
      </c>
      <c r="D8" s="297">
        <f>差异数据!G7</f>
        <v>0</v>
      </c>
    </row>
    <row r="9" spans="1:4" x14ac:dyDescent="0.4">
      <c r="A9" s="11" t="s">
        <v>1</v>
      </c>
      <c r="B9" s="11" t="s">
        <v>122</v>
      </c>
      <c r="C9" s="298" t="s">
        <v>18</v>
      </c>
      <c r="D9" s="297">
        <f>差异数据!G8</f>
        <v>0</v>
      </c>
    </row>
    <row r="10" spans="1:4" x14ac:dyDescent="0.4">
      <c r="A10" s="11" t="s">
        <v>2</v>
      </c>
      <c r="B10" s="11" t="s">
        <v>122</v>
      </c>
      <c r="C10" s="298" t="s">
        <v>18</v>
      </c>
      <c r="D10" s="297">
        <f>差异数据!G9</f>
        <v>0</v>
      </c>
    </row>
    <row r="11" spans="1:4" x14ac:dyDescent="0.4">
      <c r="A11" s="299" t="s">
        <v>3</v>
      </c>
      <c r="B11" s="299" t="s">
        <v>122</v>
      </c>
      <c r="C11" s="300" t="s">
        <v>18</v>
      </c>
      <c r="D11" s="301">
        <f>差异数据!G10</f>
        <v>0</v>
      </c>
    </row>
    <row r="13" spans="1:4" ht="15" customHeight="1" x14ac:dyDescent="0.4">
      <c r="A13" s="360" t="s">
        <v>432</v>
      </c>
      <c r="B13" s="360"/>
      <c r="C13" s="360"/>
      <c r="D13" s="360"/>
    </row>
    <row r="14" spans="1:4" x14ac:dyDescent="0.4">
      <c r="A14" s="360"/>
      <c r="B14" s="360"/>
      <c r="C14" s="360"/>
      <c r="D14" s="360"/>
    </row>
    <row r="15" spans="1:4" x14ac:dyDescent="0.4">
      <c r="A15" s="360"/>
      <c r="B15" s="360"/>
      <c r="C15" s="360"/>
      <c r="D15" s="360"/>
    </row>
    <row r="16" spans="1:4" x14ac:dyDescent="0.4">
      <c r="A16" s="81"/>
      <c r="B16" s="81"/>
      <c r="C16" s="81"/>
      <c r="D16" s="81"/>
    </row>
    <row r="17" spans="1:4" x14ac:dyDescent="0.4">
      <c r="A17" s="81"/>
      <c r="B17" s="81"/>
      <c r="C17" s="81"/>
      <c r="D17" s="81"/>
    </row>
    <row r="18" spans="1:4" x14ac:dyDescent="0.4">
      <c r="A18" s="81"/>
      <c r="B18" s="81"/>
      <c r="C18" s="81"/>
      <c r="D18" s="81"/>
    </row>
    <row r="19" spans="1:4" x14ac:dyDescent="0.4">
      <c r="A19" s="81"/>
      <c r="B19" s="81"/>
      <c r="C19" s="81"/>
      <c r="D19" s="81"/>
    </row>
    <row r="20" spans="1:4" x14ac:dyDescent="0.4">
      <c r="A20" s="81"/>
      <c r="B20" s="81"/>
      <c r="C20" s="81"/>
      <c r="D20" s="81"/>
    </row>
  </sheetData>
  <mergeCells count="2">
    <mergeCell ref="A1:D1"/>
    <mergeCell ref="A13:D15"/>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85" zoomScaleNormal="85" workbookViewId="0">
      <selection activeCell="H13" sqref="H13"/>
    </sheetView>
  </sheetViews>
  <sheetFormatPr defaultColWidth="9" defaultRowHeight="15.5" x14ac:dyDescent="0.4"/>
  <cols>
    <col min="1" max="4" width="18.75" style="8" customWidth="1"/>
    <col min="5" max="5" width="9" style="8"/>
    <col min="6" max="6" width="14.33203125" style="8" customWidth="1"/>
    <col min="7" max="7" width="12.75" style="8" customWidth="1"/>
    <col min="8" max="8" width="23.08203125" style="8" customWidth="1"/>
    <col min="9" max="9" width="11" style="8" customWidth="1"/>
    <col min="10" max="10" width="11.33203125" style="8" customWidth="1"/>
    <col min="11" max="11" width="5.08203125" style="8" customWidth="1"/>
    <col min="12" max="16384" width="9" style="8"/>
  </cols>
  <sheetData>
    <row r="1" spans="1:11" x14ac:dyDescent="0.4">
      <c r="A1" s="357" t="s">
        <v>124</v>
      </c>
      <c r="B1" s="358"/>
      <c r="C1" s="358"/>
      <c r="D1" s="359"/>
      <c r="F1" s="302" t="s">
        <v>131</v>
      </c>
      <c r="G1" s="302" t="s">
        <v>22</v>
      </c>
    </row>
    <row r="2" spans="1:11" x14ac:dyDescent="0.4">
      <c r="A2" s="303" t="s">
        <v>429</v>
      </c>
      <c r="B2" s="295" t="s">
        <v>440</v>
      </c>
      <c r="C2" s="295" t="s">
        <v>441</v>
      </c>
      <c r="D2" s="296" t="s">
        <v>442</v>
      </c>
      <c r="F2" s="302" t="s">
        <v>20</v>
      </c>
      <c r="G2" s="8" t="s">
        <v>503</v>
      </c>
      <c r="H2" s="8" t="s">
        <v>504</v>
      </c>
      <c r="I2" s="8" t="s">
        <v>505</v>
      </c>
      <c r="J2" s="8" t="s">
        <v>506</v>
      </c>
      <c r="K2" s="8" t="s">
        <v>21</v>
      </c>
    </row>
    <row r="3" spans="1:11" x14ac:dyDescent="0.4">
      <c r="A3" s="304" t="s">
        <v>55</v>
      </c>
      <c r="B3" s="11" t="s">
        <v>443</v>
      </c>
      <c r="C3" s="11" t="s">
        <v>129</v>
      </c>
      <c r="D3" s="297">
        <f>差异数据!G11</f>
        <v>0</v>
      </c>
      <c r="F3" s="305" t="s">
        <v>1</v>
      </c>
      <c r="G3" s="306">
        <v>0</v>
      </c>
      <c r="H3" s="306">
        <v>0</v>
      </c>
      <c r="I3" s="306">
        <v>0</v>
      </c>
      <c r="J3" s="306">
        <v>0</v>
      </c>
      <c r="K3" s="306">
        <v>0</v>
      </c>
    </row>
    <row r="4" spans="1:11" x14ac:dyDescent="0.4">
      <c r="A4" s="304" t="s">
        <v>364</v>
      </c>
      <c r="B4" s="11" t="s">
        <v>444</v>
      </c>
      <c r="C4" s="11" t="s">
        <v>129</v>
      </c>
      <c r="D4" s="297">
        <f>差异数据!G12</f>
        <v>0</v>
      </c>
      <c r="F4" s="305" t="s">
        <v>2</v>
      </c>
      <c r="G4" s="306">
        <v>0</v>
      </c>
      <c r="H4" s="306">
        <v>0</v>
      </c>
      <c r="I4" s="306">
        <v>0</v>
      </c>
      <c r="J4" s="306">
        <v>0</v>
      </c>
      <c r="K4" s="306">
        <v>0</v>
      </c>
    </row>
    <row r="5" spans="1:11" x14ac:dyDescent="0.4">
      <c r="A5" s="304" t="s">
        <v>364</v>
      </c>
      <c r="B5" s="11" t="s">
        <v>127</v>
      </c>
      <c r="C5" s="11" t="s">
        <v>129</v>
      </c>
      <c r="D5" s="297">
        <f>差异数据!G13</f>
        <v>0</v>
      </c>
      <c r="F5" s="305" t="s">
        <v>3</v>
      </c>
      <c r="G5" s="306">
        <v>0</v>
      </c>
      <c r="H5" s="306">
        <v>0</v>
      </c>
      <c r="I5" s="306">
        <v>0</v>
      </c>
      <c r="J5" s="306">
        <v>0</v>
      </c>
      <c r="K5" s="306">
        <v>0</v>
      </c>
    </row>
    <row r="6" spans="1:11" x14ac:dyDescent="0.4">
      <c r="A6" s="304" t="s">
        <v>434</v>
      </c>
      <c r="B6" s="11" t="s">
        <v>128</v>
      </c>
      <c r="C6" s="11" t="s">
        <v>129</v>
      </c>
      <c r="D6" s="297">
        <f>差异数据!G14</f>
        <v>0</v>
      </c>
      <c r="F6" s="305" t="s">
        <v>19</v>
      </c>
      <c r="G6" s="306">
        <v>0</v>
      </c>
      <c r="H6" s="306">
        <v>0</v>
      </c>
      <c r="I6" s="306">
        <v>0</v>
      </c>
      <c r="J6" s="306">
        <v>0</v>
      </c>
      <c r="K6" s="306">
        <v>0</v>
      </c>
    </row>
    <row r="7" spans="1:11" x14ac:dyDescent="0.4">
      <c r="A7" s="304" t="s">
        <v>1</v>
      </c>
      <c r="B7" s="11" t="s">
        <v>125</v>
      </c>
      <c r="C7" s="11" t="s">
        <v>130</v>
      </c>
      <c r="D7" s="297">
        <f>差异数据!G15</f>
        <v>0</v>
      </c>
      <c r="F7" s="305" t="s">
        <v>21</v>
      </c>
      <c r="G7" s="306">
        <v>0</v>
      </c>
      <c r="H7" s="306">
        <v>0</v>
      </c>
      <c r="I7" s="306">
        <v>0</v>
      </c>
      <c r="J7" s="306">
        <v>0</v>
      </c>
      <c r="K7" s="306">
        <v>0</v>
      </c>
    </row>
    <row r="8" spans="1:11" x14ac:dyDescent="0.4">
      <c r="A8" s="304" t="s">
        <v>2</v>
      </c>
      <c r="B8" s="11" t="s">
        <v>445</v>
      </c>
      <c r="C8" s="11" t="s">
        <v>130</v>
      </c>
      <c r="D8" s="297">
        <f>差异数据!G16</f>
        <v>0</v>
      </c>
    </row>
    <row r="9" spans="1:11" x14ac:dyDescent="0.4">
      <c r="A9" s="304" t="s">
        <v>3</v>
      </c>
      <c r="B9" s="11" t="s">
        <v>439</v>
      </c>
      <c r="C9" s="11" t="s">
        <v>130</v>
      </c>
      <c r="D9" s="297">
        <f>差异数据!G17</f>
        <v>0</v>
      </c>
    </row>
    <row r="10" spans="1:11" x14ac:dyDescent="0.4">
      <c r="A10" s="304" t="s">
        <v>1</v>
      </c>
      <c r="B10" s="11" t="s">
        <v>126</v>
      </c>
      <c r="C10" s="11" t="s">
        <v>130</v>
      </c>
      <c r="D10" s="297">
        <f>差异数据!G18</f>
        <v>0</v>
      </c>
    </row>
    <row r="11" spans="1:11" x14ac:dyDescent="0.4">
      <c r="A11" s="304" t="s">
        <v>2</v>
      </c>
      <c r="B11" s="11" t="s">
        <v>446</v>
      </c>
      <c r="C11" s="11" t="s">
        <v>130</v>
      </c>
      <c r="D11" s="297">
        <f>差异数据!G19</f>
        <v>0</v>
      </c>
    </row>
    <row r="12" spans="1:11" x14ac:dyDescent="0.4">
      <c r="A12" s="304" t="s">
        <v>3</v>
      </c>
      <c r="B12" s="11" t="s">
        <v>435</v>
      </c>
      <c r="C12" s="11" t="s">
        <v>130</v>
      </c>
      <c r="D12" s="297">
        <f>差异数据!G20</f>
        <v>0</v>
      </c>
    </row>
    <row r="13" spans="1:11" x14ac:dyDescent="0.4">
      <c r="A13" s="304" t="s">
        <v>1</v>
      </c>
      <c r="B13" s="11" t="s">
        <v>447</v>
      </c>
      <c r="C13" s="11" t="s">
        <v>130</v>
      </c>
      <c r="D13" s="297">
        <f>差异数据!G21</f>
        <v>0</v>
      </c>
    </row>
    <row r="14" spans="1:11" x14ac:dyDescent="0.4">
      <c r="A14" s="304" t="s">
        <v>2</v>
      </c>
      <c r="B14" s="11" t="s">
        <v>436</v>
      </c>
      <c r="C14" s="11" t="s">
        <v>130</v>
      </c>
      <c r="D14" s="297">
        <f>差异数据!G22</f>
        <v>0</v>
      </c>
    </row>
    <row r="15" spans="1:11" x14ac:dyDescent="0.4">
      <c r="A15" s="304" t="s">
        <v>3</v>
      </c>
      <c r="B15" s="11" t="s">
        <v>447</v>
      </c>
      <c r="C15" s="11" t="s">
        <v>130</v>
      </c>
      <c r="D15" s="297">
        <f>差异数据!G23</f>
        <v>0</v>
      </c>
    </row>
    <row r="16" spans="1:11" x14ac:dyDescent="0.4">
      <c r="A16" s="304" t="s">
        <v>1</v>
      </c>
      <c r="B16" s="11" t="s">
        <v>437</v>
      </c>
      <c r="C16" s="11" t="s">
        <v>130</v>
      </c>
      <c r="D16" s="297">
        <f>差异数据!G24</f>
        <v>0</v>
      </c>
    </row>
    <row r="17" spans="1:4" x14ac:dyDescent="0.4">
      <c r="A17" s="304" t="s">
        <v>2</v>
      </c>
      <c r="B17" s="11" t="s">
        <v>448</v>
      </c>
      <c r="C17" s="11" t="s">
        <v>130</v>
      </c>
      <c r="D17" s="297">
        <f>差异数据!G25</f>
        <v>0</v>
      </c>
    </row>
    <row r="18" spans="1:4" x14ac:dyDescent="0.4">
      <c r="A18" s="307" t="s">
        <v>3</v>
      </c>
      <c r="B18" s="299" t="s">
        <v>437</v>
      </c>
      <c r="C18" s="299" t="s">
        <v>130</v>
      </c>
      <c r="D18" s="301">
        <f>差异数据!G26</f>
        <v>0</v>
      </c>
    </row>
    <row r="20" spans="1:4" ht="13.5" customHeight="1" x14ac:dyDescent="0.4">
      <c r="A20" s="360" t="s">
        <v>438</v>
      </c>
      <c r="B20" s="360"/>
      <c r="C20" s="360"/>
      <c r="D20" s="360"/>
    </row>
    <row r="21" spans="1:4" x14ac:dyDescent="0.4">
      <c r="A21" s="360"/>
      <c r="B21" s="360"/>
      <c r="C21" s="360"/>
      <c r="D21" s="360"/>
    </row>
    <row r="22" spans="1:4" x14ac:dyDescent="0.4">
      <c r="A22" s="360"/>
      <c r="B22" s="360"/>
      <c r="C22" s="360"/>
      <c r="D22" s="360"/>
    </row>
  </sheetData>
  <mergeCells count="2">
    <mergeCell ref="A1:D1"/>
    <mergeCell ref="A20:D22"/>
  </mergeCells>
  <phoneticPr fontId="2" type="noConversion"/>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预算数据</vt:lpstr>
      <vt:lpstr>实际数据</vt:lpstr>
      <vt:lpstr>销售成本计算</vt:lpstr>
      <vt:lpstr>利润表</vt:lpstr>
      <vt:lpstr>差异计算</vt:lpstr>
      <vt:lpstr>试算</vt:lpstr>
      <vt:lpstr>瀑布图</vt:lpstr>
      <vt:lpstr>透视图-销售额</vt:lpstr>
      <vt:lpstr>透视图-直接材料</vt:lpstr>
      <vt:lpstr>透视图-直接人工</vt:lpstr>
      <vt:lpstr>透视图-间接费用</vt:lpstr>
      <vt:lpstr>透视图-销售与管理费用</vt:lpstr>
      <vt:lpstr>差异数据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Balakrishnan, R</dc:creator>
  <cp:lastModifiedBy>Stella Hu</cp:lastModifiedBy>
  <dcterms:created xsi:type="dcterms:W3CDTF">2020-09-28T23:43:00Z</dcterms:created>
  <dcterms:modified xsi:type="dcterms:W3CDTF">2023-03-14T14:07:08Z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2052-5.0.0.7550</vt:lpwstr>
  </property>
  <property fmtid="{D5CDD505-2E9C-101B-9397-08002B2CF9AE}" pid="3" name="ICV">
    <vt:lpwstr>94B97FD2DB51D3CCD77DE063F685FDC7</vt:lpwstr>
  </property>
</Properties>
</file>